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1.xml" ContentType="application/vnd.ms-excel.controlproperties+xml"/>
  <Override PartName="/xl/drawings/drawing11.xml" ContentType="application/vnd.openxmlformats-officedocument.drawing+xml"/>
  <Override PartName="/xl/ctrlProps/ctrlProp2.xml" ContentType="application/vnd.ms-excel.controlproperti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12720" tabRatio="846" firstSheet="1" activeTab="4"/>
  </bookViews>
  <sheets>
    <sheet name="Ders Dağılım" sheetId="20" state="hidden" r:id="rId1"/>
    <sheet name="Çağrı" sheetId="1" r:id="rId2"/>
    <sheet name="Muhasebe" sheetId="21" r:id="rId3"/>
    <sheet name="Banka" sheetId="22" r:id="rId4"/>
    <sheet name="BankaİÖ" sheetId="23" r:id="rId5"/>
    <sheet name="SosGüv" sheetId="24" r:id="rId6"/>
    <sheet name="SosGüvİÖ" sheetId="25" r:id="rId7"/>
    <sheet name="BilProgA" sheetId="26" r:id="rId8"/>
    <sheet name="BilProgB" sheetId="36" r:id="rId9"/>
    <sheet name="Bilişim Güv" sheetId="27" r:id="rId10"/>
    <sheet name="Öğretim Elemanı" sheetId="18" state="hidden" r:id="rId11"/>
    <sheet name="Derslikler" sheetId="35" state="hidden" r:id="rId12"/>
    <sheet name="SSD" sheetId="37" r:id="rId13"/>
  </sheets>
  <definedNames>
    <definedName name="_xlnm.Print_Area" localSheetId="11">Derslikler!$A$1:$J$45</definedName>
    <definedName name="_xlnm.Print_Area" localSheetId="10">'Öğretim Elemanı'!$A$1:$J$45</definedName>
  </definedNames>
  <calcPr calcId="144525"/>
</workbook>
</file>

<file path=xl/calcChain.xml><?xml version="1.0" encoding="utf-8"?>
<calcChain xmlns="http://schemas.openxmlformats.org/spreadsheetml/2006/main">
  <c r="M7" i="35" l="1"/>
  <c r="M8" i="35"/>
  <c r="M9" i="35"/>
  <c r="M10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M25" i="35"/>
  <c r="M26" i="35"/>
  <c r="M27" i="35"/>
  <c r="M28" i="35"/>
  <c r="M29" i="35"/>
  <c r="M32" i="35"/>
  <c r="M33" i="35"/>
  <c r="M34" i="35"/>
  <c r="M35" i="35"/>
  <c r="M36" i="35"/>
  <c r="M37" i="35"/>
  <c r="M38" i="35"/>
  <c r="M39" i="35"/>
  <c r="M40" i="35"/>
  <c r="M41" i="35"/>
  <c r="M42" i="35"/>
  <c r="M43" i="35"/>
  <c r="M44" i="35"/>
  <c r="M45" i="35"/>
  <c r="E19" i="26" l="1"/>
  <c r="E45" i="25" l="1"/>
  <c r="D45" i="25"/>
  <c r="E44" i="25"/>
  <c r="D44" i="25"/>
  <c r="E43" i="25"/>
  <c r="D43" i="25"/>
  <c r="E42" i="25"/>
  <c r="D42" i="25"/>
  <c r="E41" i="25"/>
  <c r="D41" i="25"/>
  <c r="E40" i="25"/>
  <c r="D40" i="25"/>
  <c r="E39" i="25"/>
  <c r="D39" i="25"/>
  <c r="E38" i="25"/>
  <c r="D38" i="25"/>
  <c r="E37" i="25"/>
  <c r="D37" i="25"/>
  <c r="E36" i="25"/>
  <c r="D36" i="25"/>
  <c r="E35" i="25"/>
  <c r="D35" i="25"/>
  <c r="E34" i="25"/>
  <c r="D34" i="25"/>
  <c r="E33" i="25"/>
  <c r="D33" i="25"/>
  <c r="E32" i="25"/>
  <c r="D32" i="25"/>
  <c r="E31" i="25"/>
  <c r="D31" i="25"/>
  <c r="E30" i="25"/>
  <c r="D30" i="25"/>
  <c r="D29" i="24"/>
  <c r="E29" i="24"/>
  <c r="D30" i="24"/>
  <c r="E30" i="24"/>
  <c r="D31" i="24"/>
  <c r="E31" i="24"/>
  <c r="D32" i="24"/>
  <c r="E32" i="24"/>
  <c r="D33" i="24"/>
  <c r="E33" i="24"/>
  <c r="D34" i="24"/>
  <c r="E34" i="24"/>
  <c r="D35" i="24"/>
  <c r="E35" i="24"/>
  <c r="D36" i="24"/>
  <c r="E36" i="24"/>
  <c r="E29" i="25"/>
  <c r="D29" i="25"/>
  <c r="E28" i="25"/>
  <c r="D28" i="25"/>
  <c r="E27" i="25"/>
  <c r="D27" i="25"/>
  <c r="E26" i="25"/>
  <c r="D26" i="25"/>
  <c r="E25" i="25"/>
  <c r="D25" i="25"/>
  <c r="E24" i="25"/>
  <c r="D24" i="25"/>
  <c r="E23" i="25"/>
  <c r="D23" i="25"/>
  <c r="E22" i="25"/>
  <c r="D22" i="25"/>
  <c r="E21" i="25"/>
  <c r="D21" i="25"/>
  <c r="E20" i="25"/>
  <c r="D20" i="25"/>
  <c r="E19" i="25"/>
  <c r="D19" i="25"/>
  <c r="E18" i="25"/>
  <c r="D18" i="25"/>
  <c r="E17" i="25"/>
  <c r="D17" i="25"/>
  <c r="E16" i="25"/>
  <c r="D16" i="25"/>
  <c r="E15" i="25"/>
  <c r="D15" i="25"/>
  <c r="E14" i="25"/>
  <c r="D14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K44" i="36" l="1"/>
  <c r="J44" i="36"/>
  <c r="E44" i="36"/>
  <c r="D44" i="36"/>
  <c r="K43" i="36"/>
  <c r="J43" i="36"/>
  <c r="E43" i="36"/>
  <c r="D43" i="36"/>
  <c r="K42" i="36"/>
  <c r="J42" i="36"/>
  <c r="E42" i="36"/>
  <c r="D42" i="36"/>
  <c r="K41" i="36"/>
  <c r="J41" i="36"/>
  <c r="E41" i="36"/>
  <c r="D41" i="36"/>
  <c r="K40" i="36"/>
  <c r="J40" i="36"/>
  <c r="E40" i="36"/>
  <c r="D40" i="36"/>
  <c r="K39" i="36"/>
  <c r="J39" i="36"/>
  <c r="E39" i="36"/>
  <c r="D39" i="36"/>
  <c r="K38" i="36"/>
  <c r="J38" i="36"/>
  <c r="E38" i="36"/>
  <c r="D38" i="36"/>
  <c r="K37" i="36"/>
  <c r="J37" i="36"/>
  <c r="E37" i="36"/>
  <c r="D37" i="36"/>
  <c r="K36" i="36"/>
  <c r="J36" i="36"/>
  <c r="E36" i="36"/>
  <c r="D36" i="36"/>
  <c r="K35" i="36"/>
  <c r="J35" i="36"/>
  <c r="E35" i="36"/>
  <c r="D35" i="36"/>
  <c r="K34" i="36"/>
  <c r="J34" i="36"/>
  <c r="E34" i="36"/>
  <c r="D34" i="36"/>
  <c r="K33" i="36"/>
  <c r="J33" i="36"/>
  <c r="E33" i="36"/>
  <c r="D33" i="36"/>
  <c r="K32" i="36"/>
  <c r="J32" i="36"/>
  <c r="E32" i="36"/>
  <c r="D32" i="36"/>
  <c r="K31" i="36"/>
  <c r="J31" i="36"/>
  <c r="E31" i="36"/>
  <c r="D31" i="36"/>
  <c r="K30" i="36"/>
  <c r="J30" i="36"/>
  <c r="E30" i="36"/>
  <c r="D30" i="36"/>
  <c r="K29" i="36"/>
  <c r="J29" i="36"/>
  <c r="E29" i="36"/>
  <c r="D29" i="36"/>
  <c r="K28" i="36"/>
  <c r="J28" i="36"/>
  <c r="E28" i="36"/>
  <c r="D28" i="36"/>
  <c r="K27" i="36"/>
  <c r="J27" i="36"/>
  <c r="E27" i="36"/>
  <c r="D27" i="36"/>
  <c r="K26" i="36"/>
  <c r="J26" i="36"/>
  <c r="E26" i="36"/>
  <c r="D26" i="36"/>
  <c r="K25" i="36"/>
  <c r="J25" i="36"/>
  <c r="E25" i="36"/>
  <c r="D25" i="36"/>
  <c r="K24" i="36"/>
  <c r="J24" i="36"/>
  <c r="E24" i="36"/>
  <c r="D24" i="36"/>
  <c r="K23" i="36"/>
  <c r="J23" i="36"/>
  <c r="E23" i="36"/>
  <c r="D23" i="36"/>
  <c r="K22" i="36"/>
  <c r="J22" i="36"/>
  <c r="E22" i="36"/>
  <c r="D22" i="36"/>
  <c r="K21" i="36"/>
  <c r="J21" i="36"/>
  <c r="E21" i="36"/>
  <c r="D21" i="36"/>
  <c r="K20" i="36"/>
  <c r="J20" i="36"/>
  <c r="E20" i="36"/>
  <c r="D20" i="36"/>
  <c r="K19" i="36"/>
  <c r="J19" i="36"/>
  <c r="E19" i="36"/>
  <c r="D19" i="36"/>
  <c r="K18" i="36"/>
  <c r="J18" i="36"/>
  <c r="E18" i="36"/>
  <c r="D18" i="36"/>
  <c r="K17" i="36"/>
  <c r="J17" i="36"/>
  <c r="E17" i="36"/>
  <c r="D17" i="36"/>
  <c r="K16" i="36"/>
  <c r="J16" i="36"/>
  <c r="E16" i="36"/>
  <c r="D16" i="36"/>
  <c r="K15" i="36"/>
  <c r="J15" i="36"/>
  <c r="E15" i="36"/>
  <c r="D15" i="36"/>
  <c r="K14" i="36"/>
  <c r="J14" i="36"/>
  <c r="E14" i="36"/>
  <c r="D14" i="36"/>
  <c r="K13" i="36"/>
  <c r="J13" i="36"/>
  <c r="E13" i="36"/>
  <c r="D13" i="36"/>
  <c r="K12" i="36"/>
  <c r="J12" i="36"/>
  <c r="E12" i="36"/>
  <c r="D12" i="36"/>
  <c r="K11" i="36"/>
  <c r="J11" i="36"/>
  <c r="E11" i="36"/>
  <c r="D11" i="36"/>
  <c r="K10" i="36"/>
  <c r="J10" i="36"/>
  <c r="E10" i="36"/>
  <c r="D10" i="36"/>
  <c r="K9" i="36"/>
  <c r="J9" i="36"/>
  <c r="E9" i="36"/>
  <c r="D9" i="36"/>
  <c r="K8" i="36"/>
  <c r="J8" i="36"/>
  <c r="E8" i="36"/>
  <c r="D8" i="36"/>
  <c r="K7" i="36"/>
  <c r="J7" i="36"/>
  <c r="E7" i="36"/>
  <c r="D7" i="36"/>
  <c r="K6" i="36"/>
  <c r="J6" i="36"/>
  <c r="E6" i="36"/>
  <c r="D6" i="36"/>
  <c r="K5" i="36"/>
  <c r="J5" i="36"/>
  <c r="E5" i="36"/>
  <c r="D5" i="36"/>
  <c r="A2" i="36"/>
  <c r="A1" i="36"/>
  <c r="J33" i="26"/>
  <c r="K45" i="25"/>
  <c r="J45" i="25"/>
  <c r="K13" i="25"/>
  <c r="J13" i="25"/>
  <c r="A1" i="27" l="1"/>
  <c r="A2" i="27"/>
  <c r="A2" i="26"/>
  <c r="A2" i="25"/>
  <c r="A2" i="24"/>
  <c r="A2" i="23"/>
  <c r="A2" i="22"/>
  <c r="A1" i="26"/>
  <c r="A1" i="25"/>
  <c r="A1" i="24"/>
  <c r="A1" i="23"/>
  <c r="A1" i="22"/>
  <c r="A2" i="21"/>
  <c r="A1" i="21"/>
  <c r="A1" i="1"/>
  <c r="A2" i="1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5" i="23"/>
  <c r="K6" i="25"/>
  <c r="K7" i="25"/>
  <c r="K8" i="25"/>
  <c r="K9" i="25"/>
  <c r="K10" i="25"/>
  <c r="K11" i="25"/>
  <c r="K12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5" i="25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L2" i="35"/>
  <c r="J8" i="21"/>
  <c r="AH4" i="1"/>
  <c r="AG4" i="1"/>
  <c r="AF4" i="1"/>
  <c r="AE4" i="1"/>
  <c r="K5" i="21"/>
  <c r="K44" i="27"/>
  <c r="J44" i="27"/>
  <c r="E44" i="27"/>
  <c r="D44" i="27"/>
  <c r="K43" i="27"/>
  <c r="J43" i="27"/>
  <c r="E43" i="27"/>
  <c r="D43" i="27"/>
  <c r="K42" i="27"/>
  <c r="J42" i="27"/>
  <c r="E42" i="27"/>
  <c r="D42" i="27"/>
  <c r="K41" i="27"/>
  <c r="J41" i="27"/>
  <c r="E41" i="27"/>
  <c r="D41" i="27"/>
  <c r="K40" i="27"/>
  <c r="J40" i="27"/>
  <c r="E40" i="27"/>
  <c r="D40" i="27"/>
  <c r="K39" i="27"/>
  <c r="J39" i="27"/>
  <c r="E39" i="27"/>
  <c r="D39" i="27"/>
  <c r="K38" i="27"/>
  <c r="J38" i="27"/>
  <c r="E38" i="27"/>
  <c r="D38" i="27"/>
  <c r="K37" i="27"/>
  <c r="J37" i="27"/>
  <c r="E37" i="27"/>
  <c r="D37" i="27"/>
  <c r="K36" i="27"/>
  <c r="J36" i="27"/>
  <c r="E36" i="27"/>
  <c r="D36" i="27"/>
  <c r="K35" i="27"/>
  <c r="J35" i="27"/>
  <c r="E35" i="27"/>
  <c r="D35" i="27"/>
  <c r="K34" i="27"/>
  <c r="J34" i="27"/>
  <c r="E34" i="27"/>
  <c r="D34" i="27"/>
  <c r="K33" i="27"/>
  <c r="J33" i="27"/>
  <c r="E33" i="27"/>
  <c r="D33" i="27"/>
  <c r="K32" i="27"/>
  <c r="J32" i="27"/>
  <c r="E32" i="27"/>
  <c r="D32" i="27"/>
  <c r="K31" i="27"/>
  <c r="J31" i="27"/>
  <c r="E31" i="27"/>
  <c r="D31" i="27"/>
  <c r="K30" i="27"/>
  <c r="J30" i="27"/>
  <c r="E30" i="27"/>
  <c r="D30" i="27"/>
  <c r="K29" i="27"/>
  <c r="J29" i="27"/>
  <c r="E29" i="27"/>
  <c r="D29" i="27"/>
  <c r="K28" i="27"/>
  <c r="J28" i="27"/>
  <c r="E28" i="27"/>
  <c r="D28" i="27"/>
  <c r="K27" i="27"/>
  <c r="J27" i="27"/>
  <c r="E27" i="27"/>
  <c r="D27" i="27"/>
  <c r="K26" i="27"/>
  <c r="J26" i="27"/>
  <c r="E26" i="27"/>
  <c r="D26" i="27"/>
  <c r="K25" i="27"/>
  <c r="J25" i="27"/>
  <c r="E25" i="27"/>
  <c r="D25" i="27"/>
  <c r="K24" i="27"/>
  <c r="J24" i="27"/>
  <c r="E24" i="27"/>
  <c r="D24" i="27"/>
  <c r="K23" i="27"/>
  <c r="J23" i="27"/>
  <c r="E23" i="27"/>
  <c r="D23" i="27"/>
  <c r="K22" i="27"/>
  <c r="J22" i="27"/>
  <c r="E22" i="27"/>
  <c r="D22" i="27"/>
  <c r="K21" i="27"/>
  <c r="J21" i="27"/>
  <c r="E21" i="27"/>
  <c r="D21" i="27"/>
  <c r="K20" i="27"/>
  <c r="J20" i="27"/>
  <c r="E20" i="27"/>
  <c r="D20" i="27"/>
  <c r="K19" i="27"/>
  <c r="J19" i="27"/>
  <c r="E19" i="27"/>
  <c r="D19" i="27"/>
  <c r="K18" i="27"/>
  <c r="J18" i="27"/>
  <c r="E18" i="27"/>
  <c r="D18" i="27"/>
  <c r="K17" i="27"/>
  <c r="J17" i="27"/>
  <c r="E17" i="27"/>
  <c r="D17" i="27"/>
  <c r="K16" i="27"/>
  <c r="J16" i="27"/>
  <c r="E16" i="27"/>
  <c r="D16" i="27"/>
  <c r="K15" i="27"/>
  <c r="J15" i="27"/>
  <c r="E15" i="27"/>
  <c r="D15" i="27"/>
  <c r="K14" i="27"/>
  <c r="J14" i="27"/>
  <c r="E14" i="27"/>
  <c r="D14" i="27"/>
  <c r="K13" i="27"/>
  <c r="J13" i="27"/>
  <c r="E13" i="27"/>
  <c r="D13" i="27"/>
  <c r="K12" i="27"/>
  <c r="J12" i="27"/>
  <c r="E12" i="27"/>
  <c r="D12" i="27"/>
  <c r="K11" i="27"/>
  <c r="J11" i="27"/>
  <c r="E11" i="27"/>
  <c r="D11" i="27"/>
  <c r="K10" i="27"/>
  <c r="J10" i="27"/>
  <c r="E10" i="27"/>
  <c r="D10" i="27"/>
  <c r="K9" i="27"/>
  <c r="J9" i="27"/>
  <c r="E9" i="27"/>
  <c r="D9" i="27"/>
  <c r="K8" i="27"/>
  <c r="J8" i="27"/>
  <c r="E8" i="27"/>
  <c r="D8" i="27"/>
  <c r="K7" i="27"/>
  <c r="J7" i="27"/>
  <c r="E7" i="27"/>
  <c r="D7" i="27"/>
  <c r="K6" i="27"/>
  <c r="J6" i="27"/>
  <c r="E6" i="27"/>
  <c r="D6" i="27"/>
  <c r="K5" i="27"/>
  <c r="J5" i="27"/>
  <c r="E5" i="27"/>
  <c r="D5" i="27"/>
  <c r="K44" i="26"/>
  <c r="J44" i="26"/>
  <c r="E44" i="26"/>
  <c r="D44" i="26"/>
  <c r="K43" i="26"/>
  <c r="J43" i="26"/>
  <c r="E43" i="26"/>
  <c r="D43" i="26"/>
  <c r="K42" i="26"/>
  <c r="J42" i="26"/>
  <c r="E42" i="26"/>
  <c r="D42" i="26"/>
  <c r="K41" i="26"/>
  <c r="J41" i="26"/>
  <c r="E41" i="26"/>
  <c r="D41" i="26"/>
  <c r="K40" i="26"/>
  <c r="J40" i="26"/>
  <c r="E40" i="26"/>
  <c r="D40" i="26"/>
  <c r="K39" i="26"/>
  <c r="J39" i="26"/>
  <c r="E39" i="26"/>
  <c r="D39" i="26"/>
  <c r="K38" i="26"/>
  <c r="J38" i="26"/>
  <c r="E38" i="26"/>
  <c r="D38" i="26"/>
  <c r="K37" i="26"/>
  <c r="J37" i="26"/>
  <c r="E37" i="26"/>
  <c r="D37" i="26"/>
  <c r="K36" i="26"/>
  <c r="J36" i="26"/>
  <c r="E36" i="26"/>
  <c r="D36" i="26"/>
  <c r="K35" i="26"/>
  <c r="J35" i="26"/>
  <c r="E35" i="26"/>
  <c r="D35" i="26"/>
  <c r="K34" i="26"/>
  <c r="J34" i="26"/>
  <c r="E34" i="26"/>
  <c r="D34" i="26"/>
  <c r="K33" i="26"/>
  <c r="E33" i="26"/>
  <c r="D33" i="26"/>
  <c r="E32" i="26"/>
  <c r="D32" i="26"/>
  <c r="E31" i="26"/>
  <c r="D31" i="26"/>
  <c r="E30" i="26"/>
  <c r="D30" i="26"/>
  <c r="E29" i="26"/>
  <c r="D29" i="26"/>
  <c r="K28" i="26"/>
  <c r="J28" i="26"/>
  <c r="E28" i="26"/>
  <c r="D28" i="26"/>
  <c r="K27" i="26"/>
  <c r="J27" i="26"/>
  <c r="E27" i="26"/>
  <c r="D27" i="26"/>
  <c r="K26" i="26"/>
  <c r="J26" i="26"/>
  <c r="E26" i="26"/>
  <c r="D26" i="26"/>
  <c r="K25" i="26"/>
  <c r="J25" i="26"/>
  <c r="E25" i="26"/>
  <c r="D25" i="26"/>
  <c r="K24" i="26"/>
  <c r="J24" i="26"/>
  <c r="E24" i="26"/>
  <c r="D24" i="26"/>
  <c r="K23" i="26"/>
  <c r="J23" i="26"/>
  <c r="E23" i="26"/>
  <c r="D23" i="26"/>
  <c r="K22" i="26"/>
  <c r="J22" i="26"/>
  <c r="E22" i="26"/>
  <c r="D22" i="26"/>
  <c r="K21" i="26"/>
  <c r="J21" i="26"/>
  <c r="E21" i="26"/>
  <c r="D21" i="26"/>
  <c r="K20" i="26"/>
  <c r="J20" i="26"/>
  <c r="E20" i="26"/>
  <c r="D20" i="26"/>
  <c r="K19" i="26"/>
  <c r="J19" i="26"/>
  <c r="D19" i="26"/>
  <c r="K18" i="26"/>
  <c r="J18" i="26"/>
  <c r="E18" i="26"/>
  <c r="D18" i="26"/>
  <c r="K17" i="26"/>
  <c r="J17" i="26"/>
  <c r="E17" i="26"/>
  <c r="D17" i="26"/>
  <c r="K16" i="26"/>
  <c r="J16" i="26"/>
  <c r="E16" i="26"/>
  <c r="D16" i="26"/>
  <c r="K15" i="26"/>
  <c r="J15" i="26"/>
  <c r="E15" i="26"/>
  <c r="D15" i="26"/>
  <c r="K14" i="26"/>
  <c r="J14" i="26"/>
  <c r="E14" i="26"/>
  <c r="D14" i="26"/>
  <c r="K13" i="26"/>
  <c r="J13" i="26"/>
  <c r="E13" i="26"/>
  <c r="D13" i="26"/>
  <c r="K12" i="26"/>
  <c r="J12" i="26"/>
  <c r="E12" i="26"/>
  <c r="D12" i="26"/>
  <c r="K11" i="26"/>
  <c r="J11" i="26"/>
  <c r="E11" i="26"/>
  <c r="D11" i="26"/>
  <c r="K10" i="26"/>
  <c r="J10" i="26"/>
  <c r="E10" i="26"/>
  <c r="D10" i="26"/>
  <c r="K9" i="26"/>
  <c r="J9" i="26"/>
  <c r="E9" i="26"/>
  <c r="D9" i="26"/>
  <c r="K8" i="26"/>
  <c r="J8" i="26"/>
  <c r="E8" i="26"/>
  <c r="D8" i="26"/>
  <c r="K7" i="26"/>
  <c r="J7" i="26"/>
  <c r="E7" i="26"/>
  <c r="D7" i="26"/>
  <c r="K6" i="26"/>
  <c r="J6" i="26"/>
  <c r="E6" i="26"/>
  <c r="D6" i="26"/>
  <c r="K5" i="26"/>
  <c r="J5" i="26"/>
  <c r="E5" i="26"/>
  <c r="D5" i="26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2" i="25"/>
  <c r="J11" i="25"/>
  <c r="J10" i="25"/>
  <c r="J9" i="25"/>
  <c r="J8" i="25"/>
  <c r="J7" i="25"/>
  <c r="J6" i="25"/>
  <c r="J5" i="25"/>
  <c r="K44" i="24"/>
  <c r="J44" i="24"/>
  <c r="E44" i="24"/>
  <c r="D44" i="24"/>
  <c r="K43" i="24"/>
  <c r="J43" i="24"/>
  <c r="E43" i="24"/>
  <c r="D43" i="24"/>
  <c r="K42" i="24"/>
  <c r="J42" i="24"/>
  <c r="E42" i="24"/>
  <c r="D42" i="24"/>
  <c r="K41" i="24"/>
  <c r="J41" i="24"/>
  <c r="E41" i="24"/>
  <c r="D41" i="24"/>
  <c r="K40" i="24"/>
  <c r="J40" i="24"/>
  <c r="E40" i="24"/>
  <c r="D40" i="24"/>
  <c r="K39" i="24"/>
  <c r="J39" i="24"/>
  <c r="E39" i="24"/>
  <c r="D39" i="24"/>
  <c r="K38" i="24"/>
  <c r="J38" i="24"/>
  <c r="E38" i="24"/>
  <c r="D38" i="24"/>
  <c r="K37" i="24"/>
  <c r="J37" i="24"/>
  <c r="E37" i="24"/>
  <c r="D37" i="24"/>
  <c r="K36" i="24"/>
  <c r="J36" i="24"/>
  <c r="K35" i="24"/>
  <c r="J35" i="24"/>
  <c r="K34" i="24"/>
  <c r="J34" i="24"/>
  <c r="K33" i="24"/>
  <c r="J33" i="24"/>
  <c r="K32" i="24"/>
  <c r="J32" i="24"/>
  <c r="K31" i="24"/>
  <c r="J31" i="24"/>
  <c r="K30" i="24"/>
  <c r="J30" i="24"/>
  <c r="K29" i="24"/>
  <c r="J29" i="24"/>
  <c r="K28" i="24"/>
  <c r="J28" i="24"/>
  <c r="E28" i="24"/>
  <c r="D28" i="24"/>
  <c r="K27" i="24"/>
  <c r="J27" i="24"/>
  <c r="E27" i="24"/>
  <c r="D27" i="24"/>
  <c r="K26" i="24"/>
  <c r="J26" i="24"/>
  <c r="E26" i="24"/>
  <c r="D26" i="24"/>
  <c r="K25" i="24"/>
  <c r="J25" i="24"/>
  <c r="E25" i="24"/>
  <c r="D25" i="24"/>
  <c r="K24" i="24"/>
  <c r="J24" i="24"/>
  <c r="E24" i="24"/>
  <c r="D24" i="24"/>
  <c r="K23" i="24"/>
  <c r="J23" i="24"/>
  <c r="E23" i="24"/>
  <c r="D23" i="24"/>
  <c r="K22" i="24"/>
  <c r="J22" i="24"/>
  <c r="E22" i="24"/>
  <c r="D22" i="24"/>
  <c r="K21" i="24"/>
  <c r="J21" i="24"/>
  <c r="E21" i="24"/>
  <c r="D21" i="24"/>
  <c r="K20" i="24"/>
  <c r="J20" i="24"/>
  <c r="E20" i="24"/>
  <c r="D20" i="24"/>
  <c r="K19" i="24"/>
  <c r="J19" i="24"/>
  <c r="E19" i="24"/>
  <c r="D19" i="24"/>
  <c r="K18" i="24"/>
  <c r="J18" i="24"/>
  <c r="E18" i="24"/>
  <c r="D18" i="24"/>
  <c r="K17" i="24"/>
  <c r="J17" i="24"/>
  <c r="E17" i="24"/>
  <c r="D17" i="24"/>
  <c r="K16" i="24"/>
  <c r="J16" i="24"/>
  <c r="E16" i="24"/>
  <c r="D16" i="24"/>
  <c r="K15" i="24"/>
  <c r="J15" i="24"/>
  <c r="E15" i="24"/>
  <c r="D15" i="24"/>
  <c r="K14" i="24"/>
  <c r="J14" i="24"/>
  <c r="E14" i="24"/>
  <c r="D14" i="24"/>
  <c r="K13" i="24"/>
  <c r="J13" i="24"/>
  <c r="E13" i="24"/>
  <c r="D13" i="24"/>
  <c r="K12" i="24"/>
  <c r="J12" i="24"/>
  <c r="E12" i="24"/>
  <c r="D12" i="24"/>
  <c r="K11" i="24"/>
  <c r="J11" i="24"/>
  <c r="E11" i="24"/>
  <c r="D11" i="24"/>
  <c r="K10" i="24"/>
  <c r="J10" i="24"/>
  <c r="E10" i="24"/>
  <c r="D10" i="24"/>
  <c r="K9" i="24"/>
  <c r="J9" i="24"/>
  <c r="E9" i="24"/>
  <c r="D9" i="24"/>
  <c r="K8" i="24"/>
  <c r="J8" i="24"/>
  <c r="E8" i="24"/>
  <c r="D8" i="24"/>
  <c r="K7" i="24"/>
  <c r="J7" i="24"/>
  <c r="E7" i="24"/>
  <c r="D7" i="24"/>
  <c r="K6" i="24"/>
  <c r="J6" i="24"/>
  <c r="E6" i="24"/>
  <c r="D6" i="24"/>
  <c r="K5" i="24"/>
  <c r="J5" i="24"/>
  <c r="E5" i="24"/>
  <c r="D5" i="24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K44" i="22"/>
  <c r="J44" i="22"/>
  <c r="E44" i="22"/>
  <c r="D44" i="22"/>
  <c r="K43" i="22"/>
  <c r="J43" i="22"/>
  <c r="E43" i="22"/>
  <c r="D43" i="22"/>
  <c r="K42" i="22"/>
  <c r="J42" i="22"/>
  <c r="E42" i="22"/>
  <c r="D42" i="22"/>
  <c r="K41" i="22"/>
  <c r="J41" i="22"/>
  <c r="E41" i="22"/>
  <c r="D41" i="22"/>
  <c r="K40" i="22"/>
  <c r="J40" i="22"/>
  <c r="E40" i="22"/>
  <c r="D40" i="22"/>
  <c r="K39" i="22"/>
  <c r="J39" i="22"/>
  <c r="E39" i="22"/>
  <c r="D39" i="22"/>
  <c r="K38" i="22"/>
  <c r="J38" i="22"/>
  <c r="E38" i="22"/>
  <c r="D38" i="22"/>
  <c r="K37" i="22"/>
  <c r="J37" i="22"/>
  <c r="E37" i="22"/>
  <c r="D37" i="22"/>
  <c r="K36" i="22"/>
  <c r="J36" i="22"/>
  <c r="E36" i="22"/>
  <c r="D36" i="22"/>
  <c r="K35" i="22"/>
  <c r="J35" i="22"/>
  <c r="E35" i="22"/>
  <c r="D35" i="22"/>
  <c r="K34" i="22"/>
  <c r="J34" i="22"/>
  <c r="E34" i="22"/>
  <c r="D34" i="22"/>
  <c r="K33" i="22"/>
  <c r="J33" i="22"/>
  <c r="E33" i="22"/>
  <c r="D33" i="22"/>
  <c r="K32" i="22"/>
  <c r="J32" i="22"/>
  <c r="E32" i="22"/>
  <c r="D32" i="22"/>
  <c r="K31" i="22"/>
  <c r="J31" i="22"/>
  <c r="E31" i="22"/>
  <c r="D31" i="22"/>
  <c r="K30" i="22"/>
  <c r="J30" i="22"/>
  <c r="E30" i="22"/>
  <c r="D30" i="22"/>
  <c r="K29" i="22"/>
  <c r="J29" i="22"/>
  <c r="E29" i="22"/>
  <c r="D29" i="22"/>
  <c r="K28" i="22"/>
  <c r="J28" i="22"/>
  <c r="E28" i="22"/>
  <c r="D28" i="22"/>
  <c r="K27" i="22"/>
  <c r="J27" i="22"/>
  <c r="E27" i="22"/>
  <c r="D27" i="22"/>
  <c r="K26" i="22"/>
  <c r="J26" i="22"/>
  <c r="E26" i="22"/>
  <c r="D26" i="22"/>
  <c r="K25" i="22"/>
  <c r="J25" i="22"/>
  <c r="E25" i="22"/>
  <c r="D25" i="22"/>
  <c r="K24" i="22"/>
  <c r="J24" i="22"/>
  <c r="E24" i="22"/>
  <c r="D24" i="22"/>
  <c r="K23" i="22"/>
  <c r="J23" i="22"/>
  <c r="E23" i="22"/>
  <c r="D23" i="22"/>
  <c r="K22" i="22"/>
  <c r="J22" i="22"/>
  <c r="E22" i="22"/>
  <c r="D22" i="22"/>
  <c r="K21" i="22"/>
  <c r="J21" i="22"/>
  <c r="E21" i="22"/>
  <c r="D21" i="22"/>
  <c r="K20" i="22"/>
  <c r="J20" i="22"/>
  <c r="E20" i="22"/>
  <c r="D20" i="22"/>
  <c r="K19" i="22"/>
  <c r="J19" i="22"/>
  <c r="E19" i="22"/>
  <c r="D19" i="22"/>
  <c r="K18" i="22"/>
  <c r="J18" i="22"/>
  <c r="E18" i="22"/>
  <c r="D18" i="22"/>
  <c r="K17" i="22"/>
  <c r="J17" i="22"/>
  <c r="E17" i="22"/>
  <c r="D17" i="22"/>
  <c r="K16" i="22"/>
  <c r="J16" i="22"/>
  <c r="E16" i="22"/>
  <c r="D16" i="22"/>
  <c r="K15" i="22"/>
  <c r="J15" i="22"/>
  <c r="E15" i="22"/>
  <c r="D15" i="22"/>
  <c r="K14" i="22"/>
  <c r="J14" i="22"/>
  <c r="E14" i="22"/>
  <c r="D14" i="22"/>
  <c r="K13" i="22"/>
  <c r="J13" i="22"/>
  <c r="E13" i="22"/>
  <c r="D13" i="22"/>
  <c r="K12" i="22"/>
  <c r="J12" i="22"/>
  <c r="E12" i="22"/>
  <c r="D12" i="22"/>
  <c r="K11" i="22"/>
  <c r="J11" i="22"/>
  <c r="E11" i="22"/>
  <c r="D11" i="22"/>
  <c r="K10" i="22"/>
  <c r="J10" i="22"/>
  <c r="E10" i="22"/>
  <c r="D10" i="22"/>
  <c r="K9" i="22"/>
  <c r="J9" i="22"/>
  <c r="E9" i="22"/>
  <c r="D9" i="22"/>
  <c r="K8" i="22"/>
  <c r="J8" i="22"/>
  <c r="E8" i="22"/>
  <c r="D8" i="22"/>
  <c r="K7" i="22"/>
  <c r="J7" i="22"/>
  <c r="E7" i="22"/>
  <c r="D7" i="22"/>
  <c r="K6" i="22"/>
  <c r="J6" i="22"/>
  <c r="E6" i="22"/>
  <c r="D6" i="22"/>
  <c r="K5" i="22"/>
  <c r="J5" i="22"/>
  <c r="E5" i="22"/>
  <c r="D5" i="22"/>
  <c r="K44" i="21"/>
  <c r="J44" i="21"/>
  <c r="E44" i="21"/>
  <c r="D44" i="21"/>
  <c r="K43" i="21"/>
  <c r="J43" i="21"/>
  <c r="E43" i="21"/>
  <c r="D43" i="21"/>
  <c r="K42" i="21"/>
  <c r="J42" i="21"/>
  <c r="E42" i="21"/>
  <c r="D42" i="21"/>
  <c r="K41" i="21"/>
  <c r="J41" i="21"/>
  <c r="E41" i="21"/>
  <c r="D41" i="21"/>
  <c r="K40" i="21"/>
  <c r="J40" i="21"/>
  <c r="E40" i="21"/>
  <c r="D40" i="21"/>
  <c r="K39" i="21"/>
  <c r="J39" i="21"/>
  <c r="E39" i="21"/>
  <c r="D39" i="21"/>
  <c r="K38" i="21"/>
  <c r="J38" i="21"/>
  <c r="E38" i="21"/>
  <c r="D38" i="21"/>
  <c r="K37" i="21"/>
  <c r="J37" i="21"/>
  <c r="E37" i="21"/>
  <c r="D37" i="21"/>
  <c r="K36" i="21"/>
  <c r="J36" i="21"/>
  <c r="E36" i="21"/>
  <c r="D36" i="21"/>
  <c r="K35" i="21"/>
  <c r="J35" i="21"/>
  <c r="E35" i="21"/>
  <c r="D35" i="21"/>
  <c r="K34" i="21"/>
  <c r="J34" i="21"/>
  <c r="E34" i="21"/>
  <c r="D34" i="21"/>
  <c r="K33" i="21"/>
  <c r="J33" i="21"/>
  <c r="E33" i="21"/>
  <c r="D33" i="21"/>
  <c r="K32" i="21"/>
  <c r="J32" i="21"/>
  <c r="E32" i="21"/>
  <c r="D32" i="21"/>
  <c r="K31" i="21"/>
  <c r="J31" i="21"/>
  <c r="E31" i="21"/>
  <c r="D31" i="21"/>
  <c r="K30" i="21"/>
  <c r="J30" i="21"/>
  <c r="E30" i="21"/>
  <c r="D30" i="21"/>
  <c r="K29" i="21"/>
  <c r="J29" i="21"/>
  <c r="E29" i="21"/>
  <c r="D29" i="21"/>
  <c r="K28" i="21"/>
  <c r="J28" i="21"/>
  <c r="E28" i="21"/>
  <c r="D28" i="21"/>
  <c r="K27" i="21"/>
  <c r="J27" i="21"/>
  <c r="E27" i="21"/>
  <c r="D27" i="21"/>
  <c r="K26" i="21"/>
  <c r="J26" i="21"/>
  <c r="E26" i="21"/>
  <c r="D26" i="21"/>
  <c r="K25" i="21"/>
  <c r="J25" i="21"/>
  <c r="E25" i="21"/>
  <c r="D25" i="21"/>
  <c r="K24" i="21"/>
  <c r="J24" i="21"/>
  <c r="E24" i="21"/>
  <c r="D24" i="21"/>
  <c r="K23" i="21"/>
  <c r="J23" i="21"/>
  <c r="E23" i="21"/>
  <c r="D23" i="21"/>
  <c r="K22" i="21"/>
  <c r="J22" i="21"/>
  <c r="E22" i="21"/>
  <c r="D22" i="21"/>
  <c r="K21" i="21"/>
  <c r="J21" i="21"/>
  <c r="E21" i="21"/>
  <c r="D21" i="21"/>
  <c r="K20" i="21"/>
  <c r="J20" i="21"/>
  <c r="E20" i="21"/>
  <c r="D20" i="21"/>
  <c r="K19" i="21"/>
  <c r="J19" i="21"/>
  <c r="E19" i="21"/>
  <c r="D19" i="21"/>
  <c r="K18" i="21"/>
  <c r="J18" i="21"/>
  <c r="E18" i="21"/>
  <c r="D18" i="21"/>
  <c r="K17" i="21"/>
  <c r="J17" i="21"/>
  <c r="E17" i="21"/>
  <c r="D17" i="21"/>
  <c r="K16" i="21"/>
  <c r="J16" i="21"/>
  <c r="E16" i="21"/>
  <c r="D16" i="21"/>
  <c r="K15" i="21"/>
  <c r="J15" i="21"/>
  <c r="E15" i="21"/>
  <c r="D15" i="21"/>
  <c r="K14" i="21"/>
  <c r="J14" i="21"/>
  <c r="E14" i="21"/>
  <c r="D14" i="21"/>
  <c r="K13" i="21"/>
  <c r="J13" i="21"/>
  <c r="E13" i="21"/>
  <c r="D13" i="21"/>
  <c r="K12" i="21"/>
  <c r="J12" i="21"/>
  <c r="E12" i="21"/>
  <c r="D12" i="21"/>
  <c r="K11" i="21"/>
  <c r="J11" i="21"/>
  <c r="E11" i="21"/>
  <c r="D11" i="21"/>
  <c r="K10" i="21"/>
  <c r="J10" i="21"/>
  <c r="E10" i="21"/>
  <c r="D10" i="21"/>
  <c r="K9" i="21"/>
  <c r="J9" i="21"/>
  <c r="E9" i="21"/>
  <c r="D9" i="21"/>
  <c r="K8" i="21"/>
  <c r="E8" i="21"/>
  <c r="D8" i="21"/>
  <c r="K7" i="21"/>
  <c r="J7" i="21"/>
  <c r="E7" i="21"/>
  <c r="D7" i="21"/>
  <c r="K6" i="21"/>
  <c r="J6" i="21"/>
  <c r="E6" i="21"/>
  <c r="D6" i="21"/>
  <c r="J5" i="21"/>
  <c r="E5" i="21"/>
  <c r="D5" i="21"/>
  <c r="L2" i="18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J5" i="1"/>
  <c r="D5" i="1"/>
  <c r="E33" i="18" l="1"/>
  <c r="C20" i="18"/>
  <c r="C15" i="18"/>
  <c r="C21" i="18"/>
  <c r="C16" i="18"/>
  <c r="C17" i="18"/>
  <c r="C18" i="18"/>
  <c r="C19" i="18"/>
  <c r="R31" i="35"/>
  <c r="X31" i="35"/>
  <c r="T32" i="35"/>
  <c r="Z32" i="35"/>
  <c r="V33" i="35"/>
  <c r="R34" i="35"/>
  <c r="X34" i="35"/>
  <c r="T35" i="35"/>
  <c r="Z35" i="35"/>
  <c r="V36" i="35"/>
  <c r="R37" i="35"/>
  <c r="X37" i="35"/>
  <c r="E32" i="35"/>
  <c r="E34" i="35"/>
  <c r="E36" i="35"/>
  <c r="E30" i="35"/>
  <c r="S31" i="35"/>
  <c r="Y31" i="35"/>
  <c r="U32" i="35"/>
  <c r="AA32" i="35"/>
  <c r="W33" i="35"/>
  <c r="S34" i="35"/>
  <c r="Y34" i="35"/>
  <c r="U35" i="35"/>
  <c r="AA35" i="35"/>
  <c r="W36" i="35"/>
  <c r="S37" i="35"/>
  <c r="Y37" i="35"/>
  <c r="C33" i="35"/>
  <c r="C35" i="35"/>
  <c r="C37" i="35"/>
  <c r="T31" i="35"/>
  <c r="Z31" i="35"/>
  <c r="V32" i="35"/>
  <c r="R33" i="35"/>
  <c r="X33" i="35"/>
  <c r="T34" i="35"/>
  <c r="Z34" i="35"/>
  <c r="V35" i="35"/>
  <c r="X36" i="35"/>
  <c r="D33" i="35"/>
  <c r="D37" i="35"/>
  <c r="U31" i="35"/>
  <c r="W32" i="35"/>
  <c r="Y33" i="35"/>
  <c r="AA34" i="35"/>
  <c r="Y36" i="35"/>
  <c r="E33" i="35"/>
  <c r="E37" i="35"/>
  <c r="V31" i="35"/>
  <c r="R32" i="35"/>
  <c r="X32" i="35"/>
  <c r="T33" i="35"/>
  <c r="Z33" i="35"/>
  <c r="V34" i="35"/>
  <c r="R35" i="35"/>
  <c r="X35" i="35"/>
  <c r="T36" i="35"/>
  <c r="Z36" i="35"/>
  <c r="V37" i="35"/>
  <c r="C32" i="35"/>
  <c r="C34" i="35"/>
  <c r="C36" i="35"/>
  <c r="C30" i="35"/>
  <c r="W31" i="35"/>
  <c r="S32" i="35"/>
  <c r="Y32" i="35"/>
  <c r="U33" i="35"/>
  <c r="AA33" i="35"/>
  <c r="W34" i="35"/>
  <c r="S35" i="35"/>
  <c r="Y35" i="35"/>
  <c r="U36" i="35"/>
  <c r="AA36" i="35"/>
  <c r="W37" i="35"/>
  <c r="D32" i="35"/>
  <c r="D34" i="35"/>
  <c r="D36" i="35"/>
  <c r="D30" i="35"/>
  <c r="R36" i="35"/>
  <c r="T37" i="35"/>
  <c r="Z37" i="35"/>
  <c r="D35" i="35"/>
  <c r="AA31" i="35"/>
  <c r="S33" i="35"/>
  <c r="U34" i="35"/>
  <c r="W35" i="35"/>
  <c r="S36" i="35"/>
  <c r="U37" i="35"/>
  <c r="AA37" i="35"/>
  <c r="E35" i="35"/>
  <c r="AG8" i="18"/>
  <c r="D16" i="18"/>
  <c r="D13" i="35"/>
  <c r="E13" i="35"/>
  <c r="AD45" i="18"/>
  <c r="AD43" i="18"/>
  <c r="AD41" i="18"/>
  <c r="AD39" i="18"/>
  <c r="AD37" i="18"/>
  <c r="AD35" i="18"/>
  <c r="AD33" i="18"/>
  <c r="AD31" i="18"/>
  <c r="AD29" i="18"/>
  <c r="AD27" i="18"/>
  <c r="AD25" i="18"/>
  <c r="AD23" i="18"/>
  <c r="AD21" i="18"/>
  <c r="AD19" i="18"/>
  <c r="AD17" i="18"/>
  <c r="AD15" i="18"/>
  <c r="AD13" i="18"/>
  <c r="AD11" i="18"/>
  <c r="AD9" i="18"/>
  <c r="AD7" i="18"/>
  <c r="AE45" i="18"/>
  <c r="AE43" i="18"/>
  <c r="AE41" i="18"/>
  <c r="AE39" i="18"/>
  <c r="AE37" i="18"/>
  <c r="AE35" i="18"/>
  <c r="AE33" i="18"/>
  <c r="AE31" i="18"/>
  <c r="AE29" i="18"/>
  <c r="AE27" i="18"/>
  <c r="AE25" i="18"/>
  <c r="AE23" i="18"/>
  <c r="AE21" i="18"/>
  <c r="AE19" i="18"/>
  <c r="AE17" i="18"/>
  <c r="AE15" i="18"/>
  <c r="AE13" i="18"/>
  <c r="AE11" i="18"/>
  <c r="AE9" i="18"/>
  <c r="AE7" i="18"/>
  <c r="AF45" i="18"/>
  <c r="AF43" i="18"/>
  <c r="AF41" i="18"/>
  <c r="AF39" i="18"/>
  <c r="AF37" i="18"/>
  <c r="AF35" i="18"/>
  <c r="AF33" i="18"/>
  <c r="AF31" i="18"/>
  <c r="AF29" i="18"/>
  <c r="AF27" i="18"/>
  <c r="AF25" i="18"/>
  <c r="AF23" i="18"/>
  <c r="AF21" i="18"/>
  <c r="AF19" i="18"/>
  <c r="AF17" i="18"/>
  <c r="AF15" i="18"/>
  <c r="AF13" i="18"/>
  <c r="AF11" i="18"/>
  <c r="AF9" i="18"/>
  <c r="AF7" i="18"/>
  <c r="AG45" i="18"/>
  <c r="AG43" i="18"/>
  <c r="AG41" i="18"/>
  <c r="AG39" i="18"/>
  <c r="AG37" i="18"/>
  <c r="AG35" i="18"/>
  <c r="AG33" i="18"/>
  <c r="AG31" i="18"/>
  <c r="AG29" i="18"/>
  <c r="AG27" i="18"/>
  <c r="AG25" i="18"/>
  <c r="AG23" i="18"/>
  <c r="AG21" i="18"/>
  <c r="AG19" i="18"/>
  <c r="AG17" i="18"/>
  <c r="AG15" i="18"/>
  <c r="AG13" i="18"/>
  <c r="AG11" i="18"/>
  <c r="AG9" i="18"/>
  <c r="AG7" i="18"/>
  <c r="AD44" i="18"/>
  <c r="AD42" i="18"/>
  <c r="AD40" i="18"/>
  <c r="AD38" i="18"/>
  <c r="AD36" i="18"/>
  <c r="AD34" i="18"/>
  <c r="AD32" i="18"/>
  <c r="AD30" i="18"/>
  <c r="AD28" i="18"/>
  <c r="AD26" i="18"/>
  <c r="AD24" i="18"/>
  <c r="AD22" i="18"/>
  <c r="AD20" i="18"/>
  <c r="AD18" i="18"/>
  <c r="AD16" i="18"/>
  <c r="AD14" i="18"/>
  <c r="AD12" i="18"/>
  <c r="AD10" i="18"/>
  <c r="AD8" i="18"/>
  <c r="AE44" i="18"/>
  <c r="AE42" i="18"/>
  <c r="AE40" i="18"/>
  <c r="AE38" i="18"/>
  <c r="AE36" i="18"/>
  <c r="AE34" i="18"/>
  <c r="AE32" i="18"/>
  <c r="AE30" i="18"/>
  <c r="AE28" i="18"/>
  <c r="AE26" i="18"/>
  <c r="AE24" i="18"/>
  <c r="AE22" i="18"/>
  <c r="AE20" i="18"/>
  <c r="AE18" i="18"/>
  <c r="AE16" i="18"/>
  <c r="AE14" i="18"/>
  <c r="AE12" i="18"/>
  <c r="AE10" i="18"/>
  <c r="AE8" i="18"/>
  <c r="AF44" i="18"/>
  <c r="AF42" i="18"/>
  <c r="AF40" i="18"/>
  <c r="AF38" i="18"/>
  <c r="AF36" i="18"/>
  <c r="AF34" i="18"/>
  <c r="AF32" i="18"/>
  <c r="AF30" i="18"/>
  <c r="AF28" i="18"/>
  <c r="AF26" i="18"/>
  <c r="AF24" i="18"/>
  <c r="AF22" i="18"/>
  <c r="AF20" i="18"/>
  <c r="AF18" i="18"/>
  <c r="AF16" i="18"/>
  <c r="AF14" i="18"/>
  <c r="AF12" i="18"/>
  <c r="AF10" i="18"/>
  <c r="AF8" i="18"/>
  <c r="AG44" i="18"/>
  <c r="AG42" i="18"/>
  <c r="AG40" i="18"/>
  <c r="AG38" i="18"/>
  <c r="AG36" i="18"/>
  <c r="AG34" i="18"/>
  <c r="AG32" i="18"/>
  <c r="AG30" i="18"/>
  <c r="AG28" i="18"/>
  <c r="AG26" i="18"/>
  <c r="AG24" i="18"/>
  <c r="AG22" i="18"/>
  <c r="AG20" i="18"/>
  <c r="AG18" i="18"/>
  <c r="AG16" i="18"/>
  <c r="AG14" i="18"/>
  <c r="AG12" i="18"/>
  <c r="AG10" i="18"/>
  <c r="I39" i="35"/>
  <c r="I31" i="35"/>
  <c r="I23" i="35"/>
  <c r="I15" i="35"/>
  <c r="I7" i="35"/>
  <c r="J39" i="35"/>
  <c r="J31" i="35"/>
  <c r="J23" i="35"/>
  <c r="J15" i="35"/>
  <c r="J7" i="35"/>
  <c r="I40" i="35"/>
  <c r="I32" i="35"/>
  <c r="I24" i="35"/>
  <c r="I16" i="35"/>
  <c r="I8" i="35"/>
  <c r="J40" i="35"/>
  <c r="J32" i="35"/>
  <c r="J24" i="35"/>
  <c r="J16" i="35"/>
  <c r="J8" i="35"/>
  <c r="I41" i="35"/>
  <c r="I33" i="35"/>
  <c r="I25" i="35"/>
  <c r="I17" i="35"/>
  <c r="I9" i="35"/>
  <c r="J41" i="35"/>
  <c r="J33" i="35"/>
  <c r="J25" i="35"/>
  <c r="J17" i="35"/>
  <c r="J9" i="35"/>
  <c r="I42" i="35"/>
  <c r="I34" i="35"/>
  <c r="I26" i="35"/>
  <c r="I18" i="35"/>
  <c r="I10" i="35"/>
  <c r="J42" i="35"/>
  <c r="J34" i="35"/>
  <c r="J26" i="35"/>
  <c r="J18" i="35"/>
  <c r="J10" i="35"/>
  <c r="I43" i="35"/>
  <c r="I35" i="35"/>
  <c r="I27" i="35"/>
  <c r="I19" i="35"/>
  <c r="I11" i="35"/>
  <c r="J43" i="35"/>
  <c r="J35" i="35"/>
  <c r="J27" i="35"/>
  <c r="J19" i="35"/>
  <c r="J11" i="35"/>
  <c r="I44" i="35"/>
  <c r="I36" i="35"/>
  <c r="I28" i="35"/>
  <c r="I20" i="35"/>
  <c r="I12" i="35"/>
  <c r="J44" i="35"/>
  <c r="J36" i="35"/>
  <c r="J28" i="35"/>
  <c r="J20" i="35"/>
  <c r="J12" i="35"/>
  <c r="I45" i="35"/>
  <c r="I37" i="35"/>
  <c r="I29" i="35"/>
  <c r="I21" i="35"/>
  <c r="I13" i="35"/>
  <c r="J45" i="35"/>
  <c r="J37" i="35"/>
  <c r="J29" i="35"/>
  <c r="J21" i="35"/>
  <c r="J13" i="35"/>
  <c r="I38" i="35"/>
  <c r="I30" i="35"/>
  <c r="I22" i="35"/>
  <c r="I14" i="35"/>
  <c r="J6" i="35"/>
  <c r="J38" i="35"/>
  <c r="J30" i="35"/>
  <c r="J22" i="35"/>
  <c r="J14" i="35"/>
  <c r="I6" i="35"/>
  <c r="E18" i="35"/>
  <c r="E20" i="35"/>
  <c r="E24" i="35"/>
  <c r="E40" i="35"/>
  <c r="E19" i="35"/>
  <c r="E21" i="35"/>
  <c r="E23" i="35"/>
  <c r="E31" i="35"/>
  <c r="E39" i="35"/>
  <c r="V6" i="35"/>
  <c r="Y45" i="35"/>
  <c r="Q45" i="35"/>
  <c r="U44" i="35"/>
  <c r="Y43" i="35"/>
  <c r="Q43" i="35"/>
  <c r="U42" i="35"/>
  <c r="Y41" i="35"/>
  <c r="Q41" i="35"/>
  <c r="U40" i="35"/>
  <c r="Y39" i="35"/>
  <c r="Q39" i="35"/>
  <c r="U38" i="35"/>
  <c r="Q37" i="35"/>
  <c r="Q35" i="35"/>
  <c r="Q33" i="35"/>
  <c r="Q31" i="35"/>
  <c r="U30" i="35"/>
  <c r="Y29" i="35"/>
  <c r="Q29" i="35"/>
  <c r="U28" i="35"/>
  <c r="Y27" i="35"/>
  <c r="Q27" i="35"/>
  <c r="U26" i="35"/>
  <c r="Y25" i="35"/>
  <c r="Q25" i="35"/>
  <c r="U24" i="35"/>
  <c r="Y23" i="35"/>
  <c r="Q23" i="35"/>
  <c r="U22" i="35"/>
  <c r="Y21" i="35"/>
  <c r="Q21" i="35"/>
  <c r="U20" i="35"/>
  <c r="Y19" i="35"/>
  <c r="Q19" i="35"/>
  <c r="U18" i="35"/>
  <c r="Y17" i="35"/>
  <c r="Q17" i="35"/>
  <c r="U16" i="35"/>
  <c r="Y15" i="35"/>
  <c r="Q15" i="35"/>
  <c r="U14" i="35"/>
  <c r="Y13" i="35"/>
  <c r="Q13" i="35"/>
  <c r="U12" i="35"/>
  <c r="Y11" i="35"/>
  <c r="Q11" i="35"/>
  <c r="U10" i="35"/>
  <c r="Y9" i="35"/>
  <c r="Q9" i="35"/>
  <c r="U8" i="35"/>
  <c r="Y7" i="35"/>
  <c r="Q7" i="35"/>
  <c r="AE45" i="35"/>
  <c r="AE43" i="35"/>
  <c r="AE41" i="35"/>
  <c r="AE39" i="35"/>
  <c r="AE37" i="35"/>
  <c r="AE35" i="35"/>
  <c r="AE33" i="35"/>
  <c r="AE31" i="35"/>
  <c r="AE29" i="35"/>
  <c r="AE27" i="35"/>
  <c r="AE25" i="35"/>
  <c r="AE23" i="35"/>
  <c r="AE21" i="35"/>
  <c r="AE19" i="35"/>
  <c r="AE17" i="35"/>
  <c r="AE15" i="35"/>
  <c r="AE13" i="35"/>
  <c r="AE11" i="35"/>
  <c r="AE9" i="35"/>
  <c r="AE7" i="35"/>
  <c r="U6" i="35"/>
  <c r="Z45" i="35"/>
  <c r="R45" i="35"/>
  <c r="V44" i="35"/>
  <c r="Z43" i="35"/>
  <c r="R43" i="35"/>
  <c r="V42" i="35"/>
  <c r="Z41" i="35"/>
  <c r="R41" i="35"/>
  <c r="V40" i="35"/>
  <c r="Z39" i="35"/>
  <c r="R39" i="35"/>
  <c r="V38" i="35"/>
  <c r="V30" i="35"/>
  <c r="Z29" i="35"/>
  <c r="R29" i="35"/>
  <c r="V28" i="35"/>
  <c r="Z27" i="35"/>
  <c r="R27" i="35"/>
  <c r="V26" i="35"/>
  <c r="Z25" i="35"/>
  <c r="R25" i="35"/>
  <c r="V24" i="35"/>
  <c r="Z23" i="35"/>
  <c r="R23" i="35"/>
  <c r="V22" i="35"/>
  <c r="Z21" i="35"/>
  <c r="R21" i="35"/>
  <c r="V20" i="35"/>
  <c r="Z19" i="35"/>
  <c r="R19" i="35"/>
  <c r="V18" i="35"/>
  <c r="Z17" i="35"/>
  <c r="R17" i="35"/>
  <c r="V16" i="35"/>
  <c r="Z15" i="35"/>
  <c r="R15" i="35"/>
  <c r="V14" i="35"/>
  <c r="Z13" i="35"/>
  <c r="R13" i="35"/>
  <c r="V12" i="35"/>
  <c r="Z11" i="35"/>
  <c r="R11" i="35"/>
  <c r="V10" i="35"/>
  <c r="Z9" i="35"/>
  <c r="R9" i="35"/>
  <c r="V8" i="35"/>
  <c r="Z7" i="35"/>
  <c r="R7" i="35"/>
  <c r="AF45" i="35"/>
  <c r="AF43" i="35"/>
  <c r="AF41" i="35"/>
  <c r="AF39" i="35"/>
  <c r="AF37" i="35"/>
  <c r="AF35" i="35"/>
  <c r="AF33" i="35"/>
  <c r="AF31" i="35"/>
  <c r="AF29" i="35"/>
  <c r="AF27" i="35"/>
  <c r="AF25" i="35"/>
  <c r="AF23" i="35"/>
  <c r="AF21" i="35"/>
  <c r="AF19" i="35"/>
  <c r="AF17" i="35"/>
  <c r="AF15" i="35"/>
  <c r="AF13" i="35"/>
  <c r="AF11" i="35"/>
  <c r="AF9" i="35"/>
  <c r="AF7" i="35"/>
  <c r="T6" i="35"/>
  <c r="AA45" i="35"/>
  <c r="S45" i="35"/>
  <c r="W44" i="35"/>
  <c r="AA43" i="35"/>
  <c r="S43" i="35"/>
  <c r="W42" i="35"/>
  <c r="AA41" i="35"/>
  <c r="S41" i="35"/>
  <c r="W40" i="35"/>
  <c r="AA39" i="35"/>
  <c r="S39" i="35"/>
  <c r="W38" i="35"/>
  <c r="W30" i="35"/>
  <c r="AA29" i="35"/>
  <c r="S29" i="35"/>
  <c r="W28" i="35"/>
  <c r="AA27" i="35"/>
  <c r="S27" i="35"/>
  <c r="W26" i="35"/>
  <c r="AA25" i="35"/>
  <c r="S25" i="35"/>
  <c r="W24" i="35"/>
  <c r="AA23" i="35"/>
  <c r="S23" i="35"/>
  <c r="W22" i="35"/>
  <c r="AA21" i="35"/>
  <c r="S21" i="35"/>
  <c r="W20" i="35"/>
  <c r="AA19" i="35"/>
  <c r="S19" i="35"/>
  <c r="W18" i="35"/>
  <c r="AA17" i="35"/>
  <c r="S17" i="35"/>
  <c r="W16" i="35"/>
  <c r="AA15" i="35"/>
  <c r="S15" i="35"/>
  <c r="W14" i="35"/>
  <c r="AA13" i="35"/>
  <c r="S13" i="35"/>
  <c r="W12" i="35"/>
  <c r="AA11" i="35"/>
  <c r="S11" i="35"/>
  <c r="W10" i="35"/>
  <c r="AA9" i="35"/>
  <c r="S9" i="35"/>
  <c r="W8" i="35"/>
  <c r="AA7" i="35"/>
  <c r="S7" i="35"/>
  <c r="AG45" i="35"/>
  <c r="AG43" i="35"/>
  <c r="AG41" i="35"/>
  <c r="AG39" i="35"/>
  <c r="AG37" i="35"/>
  <c r="AG35" i="35"/>
  <c r="AG33" i="35"/>
  <c r="AG31" i="35"/>
  <c r="AG29" i="35"/>
  <c r="AG27" i="35"/>
  <c r="AG25" i="35"/>
  <c r="AG23" i="35"/>
  <c r="AG21" i="35"/>
  <c r="AG19" i="35"/>
  <c r="AG17" i="35"/>
  <c r="AG15" i="35"/>
  <c r="AG13" i="35"/>
  <c r="AG11" i="35"/>
  <c r="AG9" i="35"/>
  <c r="AG7" i="35"/>
  <c r="S6" i="35"/>
  <c r="AA6" i="35"/>
  <c r="T45" i="35"/>
  <c r="X44" i="35"/>
  <c r="P44" i="35"/>
  <c r="T43" i="35"/>
  <c r="X42" i="35"/>
  <c r="P42" i="35"/>
  <c r="T41" i="35"/>
  <c r="X40" i="35"/>
  <c r="P40" i="35"/>
  <c r="T39" i="35"/>
  <c r="X38" i="35"/>
  <c r="P38" i="35"/>
  <c r="P36" i="35"/>
  <c r="P34" i="35"/>
  <c r="P32" i="35"/>
  <c r="X30" i="35"/>
  <c r="P30" i="35"/>
  <c r="T29" i="35"/>
  <c r="X28" i="35"/>
  <c r="P28" i="35"/>
  <c r="T27" i="35"/>
  <c r="X26" i="35"/>
  <c r="P26" i="35"/>
  <c r="T25" i="35"/>
  <c r="X24" i="35"/>
  <c r="P24" i="35"/>
  <c r="T23" i="35"/>
  <c r="X22" i="35"/>
  <c r="P22" i="35"/>
  <c r="T21" i="35"/>
  <c r="X20" i="35"/>
  <c r="P20" i="35"/>
  <c r="T19" i="35"/>
  <c r="X18" i="35"/>
  <c r="P18" i="35"/>
  <c r="T17" i="35"/>
  <c r="X16" i="35"/>
  <c r="P16" i="35"/>
  <c r="T15" i="35"/>
  <c r="X14" i="35"/>
  <c r="P14" i="35"/>
  <c r="T13" i="35"/>
  <c r="X12" i="35"/>
  <c r="P12" i="35"/>
  <c r="T11" i="35"/>
  <c r="X10" i="35"/>
  <c r="P10" i="35"/>
  <c r="T9" i="35"/>
  <c r="X8" i="35"/>
  <c r="P8" i="35"/>
  <c r="T7" i="35"/>
  <c r="AG6" i="35"/>
  <c r="AD44" i="35"/>
  <c r="AD42" i="35"/>
  <c r="AD40" i="35"/>
  <c r="AD38" i="35"/>
  <c r="AD36" i="35"/>
  <c r="AD34" i="35"/>
  <c r="AD32" i="35"/>
  <c r="AD30" i="35"/>
  <c r="AD28" i="35"/>
  <c r="AD26" i="35"/>
  <c r="AD24" i="35"/>
  <c r="AD22" i="35"/>
  <c r="AD20" i="35"/>
  <c r="AD18" i="35"/>
  <c r="AD16" i="35"/>
  <c r="AD14" i="35"/>
  <c r="AD12" i="35"/>
  <c r="AD10" i="35"/>
  <c r="AD8" i="35"/>
  <c r="R6" i="35"/>
  <c r="Z6" i="35"/>
  <c r="U45" i="35"/>
  <c r="Y44" i="35"/>
  <c r="Q44" i="35"/>
  <c r="U43" i="35"/>
  <c r="Y42" i="35"/>
  <c r="Q42" i="35"/>
  <c r="U41" i="35"/>
  <c r="Y40" i="35"/>
  <c r="Q40" i="35"/>
  <c r="U39" i="35"/>
  <c r="Y38" i="35"/>
  <c r="Q38" i="35"/>
  <c r="Q36" i="35"/>
  <c r="Q34" i="35"/>
  <c r="Q32" i="35"/>
  <c r="Y30" i="35"/>
  <c r="Q30" i="35"/>
  <c r="U29" i="35"/>
  <c r="Y28" i="35"/>
  <c r="Q28" i="35"/>
  <c r="U27" i="35"/>
  <c r="Y26" i="35"/>
  <c r="Q26" i="35"/>
  <c r="U25" i="35"/>
  <c r="Y24" i="35"/>
  <c r="Q24" i="35"/>
  <c r="U23" i="35"/>
  <c r="Y22" i="35"/>
  <c r="Q22" i="35"/>
  <c r="U21" i="35"/>
  <c r="Y20" i="35"/>
  <c r="Q20" i="35"/>
  <c r="U19" i="35"/>
  <c r="Y18" i="35"/>
  <c r="Q18" i="35"/>
  <c r="U17" i="35"/>
  <c r="Y16" i="35"/>
  <c r="Q16" i="35"/>
  <c r="U15" i="35"/>
  <c r="Y14" i="35"/>
  <c r="Q14" i="35"/>
  <c r="U13" i="35"/>
  <c r="Y12" i="35"/>
  <c r="Q12" i="35"/>
  <c r="U11" i="35"/>
  <c r="Y10" i="35"/>
  <c r="Q10" i="35"/>
  <c r="U9" i="35"/>
  <c r="Y8" i="35"/>
  <c r="Q8" i="35"/>
  <c r="U7" i="35"/>
  <c r="AF6" i="35"/>
  <c r="AE44" i="35"/>
  <c r="AE42" i="35"/>
  <c r="AE40" i="35"/>
  <c r="AE38" i="35"/>
  <c r="AE36" i="35"/>
  <c r="AE34" i="35"/>
  <c r="AE32" i="35"/>
  <c r="AE30" i="35"/>
  <c r="AE28" i="35"/>
  <c r="AE26" i="35"/>
  <c r="AE24" i="35"/>
  <c r="AE22" i="35"/>
  <c r="AE20" i="35"/>
  <c r="AE18" i="35"/>
  <c r="AE16" i="35"/>
  <c r="AE14" i="35"/>
  <c r="AE12" i="35"/>
  <c r="AE10" i="35"/>
  <c r="AE8" i="35"/>
  <c r="Q6" i="35"/>
  <c r="Y6" i="35"/>
  <c r="V45" i="35"/>
  <c r="Z44" i="35"/>
  <c r="R44" i="35"/>
  <c r="V43" i="35"/>
  <c r="Z42" i="35"/>
  <c r="R42" i="35"/>
  <c r="V41" i="35"/>
  <c r="Z40" i="35"/>
  <c r="R40" i="35"/>
  <c r="V39" i="35"/>
  <c r="Z38" i="35"/>
  <c r="R38" i="35"/>
  <c r="Z30" i="35"/>
  <c r="R30" i="35"/>
  <c r="V29" i="35"/>
  <c r="Z28" i="35"/>
  <c r="R28" i="35"/>
  <c r="V27" i="35"/>
  <c r="Z26" i="35"/>
  <c r="R26" i="35"/>
  <c r="V25" i="35"/>
  <c r="Z24" i="35"/>
  <c r="R24" i="35"/>
  <c r="V23" i="35"/>
  <c r="Z22" i="35"/>
  <c r="R22" i="35"/>
  <c r="V21" i="35"/>
  <c r="Z20" i="35"/>
  <c r="R20" i="35"/>
  <c r="V19" i="35"/>
  <c r="Z18" i="35"/>
  <c r="R18" i="35"/>
  <c r="V17" i="35"/>
  <c r="Z16" i="35"/>
  <c r="R16" i="35"/>
  <c r="V15" i="35"/>
  <c r="Z14" i="35"/>
  <c r="R14" i="35"/>
  <c r="V13" i="35"/>
  <c r="Z12" i="35"/>
  <c r="R12" i="35"/>
  <c r="V11" i="35"/>
  <c r="Z10" i="35"/>
  <c r="R10" i="35"/>
  <c r="V9" i="35"/>
  <c r="Z8" i="35"/>
  <c r="R8" i="35"/>
  <c r="V7" i="35"/>
  <c r="AE6" i="35"/>
  <c r="AF44" i="35"/>
  <c r="AF42" i="35"/>
  <c r="AF40" i="35"/>
  <c r="AF38" i="35"/>
  <c r="AF36" i="35"/>
  <c r="AF34" i="35"/>
  <c r="AF32" i="35"/>
  <c r="AF30" i="35"/>
  <c r="AF28" i="35"/>
  <c r="AF26" i="35"/>
  <c r="AF24" i="35"/>
  <c r="AF22" i="35"/>
  <c r="AF20" i="35"/>
  <c r="AF18" i="35"/>
  <c r="AF16" i="35"/>
  <c r="AF14" i="35"/>
  <c r="AF12" i="35"/>
  <c r="AF10" i="35"/>
  <c r="AF8" i="35"/>
  <c r="P6" i="35"/>
  <c r="X6" i="35"/>
  <c r="W45" i="35"/>
  <c r="AA44" i="35"/>
  <c r="S44" i="35"/>
  <c r="W43" i="35"/>
  <c r="AA42" i="35"/>
  <c r="S42" i="35"/>
  <c r="W41" i="35"/>
  <c r="AA40" i="35"/>
  <c r="S40" i="35"/>
  <c r="W39" i="35"/>
  <c r="AA38" i="35"/>
  <c r="S38" i="35"/>
  <c r="AA30" i="35"/>
  <c r="S30" i="35"/>
  <c r="W29" i="35"/>
  <c r="AA28" i="35"/>
  <c r="S28" i="35"/>
  <c r="W27" i="35"/>
  <c r="AA26" i="35"/>
  <c r="S26" i="35"/>
  <c r="W25" i="35"/>
  <c r="AA24" i="35"/>
  <c r="S24" i="35"/>
  <c r="W23" i="35"/>
  <c r="AA22" i="35"/>
  <c r="S22" i="35"/>
  <c r="W21" i="35"/>
  <c r="AA20" i="35"/>
  <c r="S20" i="35"/>
  <c r="W19" i="35"/>
  <c r="AA18" i="35"/>
  <c r="S18" i="35"/>
  <c r="W17" i="35"/>
  <c r="AA16" i="35"/>
  <c r="S16" i="35"/>
  <c r="W15" i="35"/>
  <c r="AA14" i="35"/>
  <c r="S14" i="35"/>
  <c r="W13" i="35"/>
  <c r="AA12" i="35"/>
  <c r="S12" i="35"/>
  <c r="W11" i="35"/>
  <c r="AA10" i="35"/>
  <c r="S10" i="35"/>
  <c r="W9" i="35"/>
  <c r="AA8" i="35"/>
  <c r="S8" i="35"/>
  <c r="W7" i="35"/>
  <c r="AD6" i="35"/>
  <c r="AG44" i="35"/>
  <c r="AG42" i="35"/>
  <c r="AG40" i="35"/>
  <c r="AG38" i="35"/>
  <c r="AG36" i="35"/>
  <c r="AG34" i="35"/>
  <c r="AG32" i="35"/>
  <c r="AG30" i="35"/>
  <c r="AG28" i="35"/>
  <c r="AG26" i="35"/>
  <c r="AG24" i="35"/>
  <c r="AG22" i="35"/>
  <c r="AG20" i="35"/>
  <c r="AG18" i="35"/>
  <c r="AG16" i="35"/>
  <c r="AG14" i="35"/>
  <c r="AG12" i="35"/>
  <c r="AG10" i="35"/>
  <c r="AG8" i="35"/>
  <c r="W6" i="35"/>
  <c r="X45" i="35"/>
  <c r="P45" i="35"/>
  <c r="T44" i="35"/>
  <c r="X43" i="35"/>
  <c r="P43" i="35"/>
  <c r="T42" i="35"/>
  <c r="X41" i="35"/>
  <c r="P41" i="35"/>
  <c r="T40" i="35"/>
  <c r="X39" i="35"/>
  <c r="P39" i="35"/>
  <c r="T38" i="35"/>
  <c r="P37" i="35"/>
  <c r="P35" i="35"/>
  <c r="P33" i="35"/>
  <c r="P31" i="35"/>
  <c r="T30" i="35"/>
  <c r="X29" i="35"/>
  <c r="P29" i="35"/>
  <c r="T28" i="35"/>
  <c r="X27" i="35"/>
  <c r="P27" i="35"/>
  <c r="T26" i="35"/>
  <c r="X25" i="35"/>
  <c r="P25" i="35"/>
  <c r="T24" i="35"/>
  <c r="X23" i="35"/>
  <c r="P23" i="35"/>
  <c r="T22" i="35"/>
  <c r="X21" i="35"/>
  <c r="P21" i="35"/>
  <c r="T20" i="35"/>
  <c r="X19" i="35"/>
  <c r="P19" i="35"/>
  <c r="T18" i="35"/>
  <c r="X17" i="35"/>
  <c r="P17" i="35"/>
  <c r="T16" i="35"/>
  <c r="X15" i="35"/>
  <c r="P15" i="35"/>
  <c r="T14" i="35"/>
  <c r="X13" i="35"/>
  <c r="P13" i="35"/>
  <c r="T12" i="35"/>
  <c r="X11" i="35"/>
  <c r="P11" i="35"/>
  <c r="T10" i="35"/>
  <c r="X9" i="35"/>
  <c r="P9" i="35"/>
  <c r="T8" i="35"/>
  <c r="X7" i="35"/>
  <c r="P7" i="35"/>
  <c r="AD45" i="35"/>
  <c r="AD43" i="35"/>
  <c r="AD41" i="35"/>
  <c r="AD39" i="35"/>
  <c r="AD37" i="35"/>
  <c r="AD35" i="35"/>
  <c r="AD33" i="35"/>
  <c r="AD31" i="35"/>
  <c r="AD29" i="35"/>
  <c r="AD27" i="35"/>
  <c r="AD25" i="35"/>
  <c r="AD23" i="35"/>
  <c r="AD21" i="35"/>
  <c r="AD19" i="35"/>
  <c r="AD17" i="35"/>
  <c r="AD15" i="35"/>
  <c r="AD13" i="35"/>
  <c r="AD11" i="35"/>
  <c r="AD9" i="35"/>
  <c r="AD7" i="35"/>
  <c r="H44" i="35"/>
  <c r="H36" i="35"/>
  <c r="H28" i="35"/>
  <c r="H20" i="35"/>
  <c r="H12" i="35"/>
  <c r="E43" i="35"/>
  <c r="E28" i="35"/>
  <c r="E14" i="35"/>
  <c r="E44" i="35"/>
  <c r="E29" i="35"/>
  <c r="E15" i="35"/>
  <c r="E7" i="35"/>
  <c r="E45" i="35"/>
  <c r="E16" i="35"/>
  <c r="E8" i="35"/>
  <c r="H38" i="35"/>
  <c r="H30" i="35"/>
  <c r="H22" i="35"/>
  <c r="H14" i="35"/>
  <c r="E6" i="35"/>
  <c r="E17" i="35"/>
  <c r="E9" i="35"/>
  <c r="H40" i="35"/>
  <c r="H32" i="35"/>
  <c r="H24" i="35"/>
  <c r="H16" i="35"/>
  <c r="H8" i="35"/>
  <c r="E22" i="35"/>
  <c r="E10" i="35"/>
  <c r="E38" i="35"/>
  <c r="E25" i="35"/>
  <c r="E11" i="35"/>
  <c r="E41" i="35"/>
  <c r="E26" i="35"/>
  <c r="E12" i="35"/>
  <c r="H42" i="35"/>
  <c r="H34" i="35"/>
  <c r="H26" i="35"/>
  <c r="H18" i="35"/>
  <c r="H10" i="35"/>
  <c r="E42" i="35"/>
  <c r="E27" i="35"/>
  <c r="H43" i="35"/>
  <c r="H39" i="35"/>
  <c r="H35" i="35"/>
  <c r="H31" i="35"/>
  <c r="H27" i="35"/>
  <c r="H23" i="35"/>
  <c r="H19" i="35"/>
  <c r="H15" i="35"/>
  <c r="H11" i="35"/>
  <c r="H7" i="35"/>
  <c r="H45" i="35"/>
  <c r="H41" i="35"/>
  <c r="H37" i="35"/>
  <c r="H33" i="35"/>
  <c r="H29" i="35"/>
  <c r="H25" i="35"/>
  <c r="H21" i="35"/>
  <c r="H17" i="35"/>
  <c r="H13" i="35"/>
  <c r="H9" i="35"/>
  <c r="H6" i="35"/>
  <c r="D39" i="35"/>
  <c r="D31" i="35"/>
  <c r="D23" i="35"/>
  <c r="D15" i="35"/>
  <c r="D7" i="35"/>
  <c r="C41" i="35"/>
  <c r="C25" i="35"/>
  <c r="C17" i="35"/>
  <c r="C9" i="35"/>
  <c r="D41" i="35"/>
  <c r="D25" i="35"/>
  <c r="D17" i="35"/>
  <c r="D9" i="35"/>
  <c r="C42" i="35"/>
  <c r="C26" i="35"/>
  <c r="C18" i="35"/>
  <c r="C10" i="35"/>
  <c r="D43" i="35"/>
  <c r="D27" i="35"/>
  <c r="D19" i="35"/>
  <c r="D11" i="35"/>
  <c r="C45" i="35"/>
  <c r="C29" i="35"/>
  <c r="C21" i="35"/>
  <c r="C13" i="35"/>
  <c r="D45" i="35"/>
  <c r="D29" i="35"/>
  <c r="D21" i="35"/>
  <c r="D6" i="35"/>
  <c r="C38" i="35"/>
  <c r="C22" i="35"/>
  <c r="C14" i="35"/>
  <c r="C43" i="35"/>
  <c r="C39" i="35"/>
  <c r="C31" i="35"/>
  <c r="C27" i="35"/>
  <c r="C23" i="35"/>
  <c r="C19" i="35"/>
  <c r="C15" i="35"/>
  <c r="C11" i="35"/>
  <c r="C7" i="35"/>
  <c r="C44" i="35"/>
  <c r="C40" i="35"/>
  <c r="C28" i="35"/>
  <c r="C24" i="35"/>
  <c r="C20" i="35"/>
  <c r="C16" i="35"/>
  <c r="C12" i="35"/>
  <c r="C8" i="35"/>
  <c r="D44" i="35"/>
  <c r="D40" i="35"/>
  <c r="D28" i="35"/>
  <c r="D24" i="35"/>
  <c r="D20" i="35"/>
  <c r="D16" i="35"/>
  <c r="D12" i="35"/>
  <c r="D8" i="35"/>
  <c r="C6" i="35"/>
  <c r="D42" i="35"/>
  <c r="D38" i="35"/>
  <c r="D26" i="35"/>
  <c r="D22" i="35"/>
  <c r="D18" i="35"/>
  <c r="D14" i="35"/>
  <c r="D10" i="35"/>
  <c r="C9" i="18"/>
  <c r="C8" i="18"/>
  <c r="C6" i="18"/>
  <c r="C7" i="18"/>
  <c r="E38" i="18"/>
  <c r="E22" i="18"/>
  <c r="E14" i="18"/>
  <c r="E16" i="18"/>
  <c r="E30" i="18"/>
  <c r="E23" i="18"/>
  <c r="E15" i="18"/>
  <c r="E7" i="18"/>
  <c r="J28" i="18"/>
  <c r="J30" i="18"/>
  <c r="I32" i="18"/>
  <c r="J34" i="18"/>
  <c r="J36" i="18"/>
  <c r="J38" i="18"/>
  <c r="I40" i="18"/>
  <c r="J42" i="18"/>
  <c r="J44" i="18"/>
  <c r="E41" i="18"/>
  <c r="E9" i="18"/>
  <c r="E8" i="18"/>
  <c r="E17" i="18"/>
  <c r="J23" i="18"/>
  <c r="H25" i="18"/>
  <c r="E25" i="18"/>
  <c r="I33" i="18"/>
  <c r="I41" i="18"/>
  <c r="I45" i="18"/>
  <c r="E39" i="18"/>
  <c r="E31" i="18"/>
  <c r="E32" i="18"/>
  <c r="E24" i="18"/>
  <c r="E40" i="18"/>
  <c r="J24" i="18"/>
  <c r="H26" i="18"/>
  <c r="H34" i="18"/>
  <c r="J40" i="18"/>
  <c r="H42" i="18"/>
  <c r="E26" i="18"/>
  <c r="E10" i="18"/>
  <c r="E42" i="18"/>
  <c r="E34" i="18"/>
  <c r="E18" i="18"/>
  <c r="E43" i="18"/>
  <c r="E35" i="18"/>
  <c r="E27" i="18"/>
  <c r="E19" i="18"/>
  <c r="E11" i="18"/>
  <c r="E44" i="18"/>
  <c r="E36" i="18"/>
  <c r="E28" i="18"/>
  <c r="E20" i="18"/>
  <c r="E12" i="18"/>
  <c r="E45" i="18"/>
  <c r="E37" i="18"/>
  <c r="E29" i="18"/>
  <c r="E21" i="18"/>
  <c r="E13" i="18"/>
  <c r="D42" i="18"/>
  <c r="D34" i="18"/>
  <c r="D26" i="18"/>
  <c r="D18" i="18"/>
  <c r="D10" i="18"/>
  <c r="D43" i="18"/>
  <c r="D35" i="18"/>
  <c r="D27" i="18"/>
  <c r="D19" i="18"/>
  <c r="D11" i="18"/>
  <c r="D44" i="18"/>
  <c r="D36" i="18"/>
  <c r="D28" i="18"/>
  <c r="D20" i="18"/>
  <c r="D12" i="18"/>
  <c r="AA10" i="18"/>
  <c r="D45" i="18"/>
  <c r="D37" i="18"/>
  <c r="D29" i="18"/>
  <c r="D21" i="18"/>
  <c r="D13" i="18"/>
  <c r="J27" i="18"/>
  <c r="J29" i="18"/>
  <c r="J31" i="18"/>
  <c r="H33" i="18"/>
  <c r="J35" i="18"/>
  <c r="J37" i="18"/>
  <c r="J39" i="18"/>
  <c r="H41" i="18"/>
  <c r="J43" i="18"/>
  <c r="I25" i="18"/>
  <c r="D6" i="18"/>
  <c r="D38" i="18"/>
  <c r="D30" i="18"/>
  <c r="D22" i="18"/>
  <c r="D14" i="18"/>
  <c r="E6" i="18"/>
  <c r="H10" i="18"/>
  <c r="I17" i="18"/>
  <c r="D39" i="18"/>
  <c r="D31" i="18"/>
  <c r="D23" i="18"/>
  <c r="D15" i="18"/>
  <c r="D7" i="18"/>
  <c r="C45" i="18"/>
  <c r="D40" i="18"/>
  <c r="D32" i="18"/>
  <c r="D24" i="18"/>
  <c r="D8" i="18"/>
  <c r="H18" i="18"/>
  <c r="I24" i="18"/>
  <c r="J26" i="18"/>
  <c r="D41" i="18"/>
  <c r="D33" i="18"/>
  <c r="D25" i="18"/>
  <c r="D17" i="18"/>
  <c r="D9" i="18"/>
  <c r="H45" i="18"/>
  <c r="J45" i="18"/>
  <c r="J7" i="18"/>
  <c r="H9" i="18"/>
  <c r="J11" i="18"/>
  <c r="J13" i="18"/>
  <c r="J15" i="18"/>
  <c r="H17" i="18"/>
  <c r="J19" i="18"/>
  <c r="J21" i="18"/>
  <c r="J6" i="18"/>
  <c r="I8" i="18"/>
  <c r="J10" i="18"/>
  <c r="J12" i="18"/>
  <c r="J14" i="18"/>
  <c r="I16" i="18"/>
  <c r="J18" i="18"/>
  <c r="J20" i="18"/>
  <c r="J22" i="18"/>
  <c r="I9" i="18"/>
  <c r="J32" i="18"/>
  <c r="J16" i="18"/>
  <c r="J8" i="18"/>
  <c r="H43" i="18"/>
  <c r="H35" i="18"/>
  <c r="H27" i="18"/>
  <c r="H19" i="18"/>
  <c r="H11" i="18"/>
  <c r="I42" i="18"/>
  <c r="I34" i="18"/>
  <c r="I26" i="18"/>
  <c r="I18" i="18"/>
  <c r="I10" i="18"/>
  <c r="J41" i="18"/>
  <c r="J33" i="18"/>
  <c r="J25" i="18"/>
  <c r="J17" i="18"/>
  <c r="J9" i="18"/>
  <c r="H44" i="18"/>
  <c r="H36" i="18"/>
  <c r="H28" i="18"/>
  <c r="H20" i="18"/>
  <c r="H12" i="18"/>
  <c r="I43" i="18"/>
  <c r="I35" i="18"/>
  <c r="I27" i="18"/>
  <c r="I19" i="18"/>
  <c r="I11" i="18"/>
  <c r="H37" i="18"/>
  <c r="H29" i="18"/>
  <c r="H21" i="18"/>
  <c r="H13" i="18"/>
  <c r="I44" i="18"/>
  <c r="I36" i="18"/>
  <c r="I28" i="18"/>
  <c r="I20" i="18"/>
  <c r="I12" i="18"/>
  <c r="H38" i="18"/>
  <c r="H30" i="18"/>
  <c r="H22" i="18"/>
  <c r="H14" i="18"/>
  <c r="I37" i="18"/>
  <c r="I29" i="18"/>
  <c r="I21" i="18"/>
  <c r="I13" i="18"/>
  <c r="H39" i="18"/>
  <c r="H31" i="18"/>
  <c r="H23" i="18"/>
  <c r="H15" i="18"/>
  <c r="H7" i="18"/>
  <c r="I38" i="18"/>
  <c r="I30" i="18"/>
  <c r="I22" i="18"/>
  <c r="I14" i="18"/>
  <c r="H40" i="18"/>
  <c r="H32" i="18"/>
  <c r="H24" i="18"/>
  <c r="H16" i="18"/>
  <c r="H8" i="18"/>
  <c r="I39" i="18"/>
  <c r="I31" i="18"/>
  <c r="I23" i="18"/>
  <c r="I15" i="18"/>
  <c r="I7" i="18"/>
  <c r="H6" i="18"/>
  <c r="I6" i="18"/>
  <c r="C27" i="18"/>
  <c r="C42" i="18"/>
  <c r="C34" i="18"/>
  <c r="C26" i="18"/>
  <c r="C10" i="18"/>
  <c r="C43" i="18"/>
  <c r="C35" i="18"/>
  <c r="C11" i="18"/>
  <c r="C44" i="18"/>
  <c r="C36" i="18"/>
  <c r="C28" i="18"/>
  <c r="C12" i="18"/>
  <c r="C37" i="18"/>
  <c r="C29" i="18"/>
  <c r="C13" i="18"/>
  <c r="C38" i="18"/>
  <c r="C30" i="18"/>
  <c r="C22" i="18"/>
  <c r="C14" i="18"/>
  <c r="C39" i="18"/>
  <c r="C31" i="18"/>
  <c r="C23" i="18"/>
  <c r="C40" i="18"/>
  <c r="C32" i="18"/>
  <c r="C24" i="18"/>
  <c r="C41" i="18"/>
  <c r="C33" i="18"/>
  <c r="C25" i="18"/>
  <c r="AF6" i="18"/>
  <c r="AE6" i="18"/>
  <c r="AD6" i="18"/>
  <c r="AG6" i="18"/>
  <c r="Z6" i="18"/>
  <c r="AA41" i="18"/>
  <c r="AA37" i="18"/>
  <c r="AA33" i="18"/>
  <c r="AA29" i="18"/>
  <c r="AA25" i="18"/>
  <c r="AA21" i="18"/>
  <c r="Z15" i="18"/>
  <c r="Z11" i="18"/>
  <c r="Z7" i="18"/>
  <c r="Z17" i="18"/>
  <c r="Z45" i="18"/>
  <c r="Z42" i="18"/>
  <c r="Z38" i="18"/>
  <c r="Z34" i="18"/>
  <c r="Z30" i="18"/>
  <c r="Z26" i="18"/>
  <c r="Z22" i="18"/>
  <c r="AA15" i="18"/>
  <c r="AA11" i="18"/>
  <c r="AA7" i="18"/>
  <c r="AA42" i="18"/>
  <c r="AA38" i="18"/>
  <c r="AA34" i="18"/>
  <c r="AA30" i="18"/>
  <c r="AA26" i="18"/>
  <c r="AA22" i="18"/>
  <c r="AA17" i="18"/>
  <c r="Z12" i="18"/>
  <c r="Z8" i="18"/>
  <c r="AA16" i="18"/>
  <c r="AA20" i="18"/>
  <c r="AA44" i="18"/>
  <c r="Z43" i="18"/>
  <c r="Z39" i="18"/>
  <c r="Z35" i="18"/>
  <c r="Z31" i="18"/>
  <c r="Z27" i="18"/>
  <c r="Z23" i="18"/>
  <c r="AA18" i="18"/>
  <c r="AA12" i="18"/>
  <c r="AA8" i="18"/>
  <c r="AA43" i="18"/>
  <c r="AA39" i="18"/>
  <c r="AA35" i="18"/>
  <c r="AA31" i="18"/>
  <c r="AA27" i="18"/>
  <c r="AA23" i="18"/>
  <c r="Z19" i="18"/>
  <c r="Z13" i="18"/>
  <c r="Z9" i="18"/>
  <c r="Z16" i="18"/>
  <c r="Z18" i="18"/>
  <c r="Z44" i="18"/>
  <c r="Z40" i="18"/>
  <c r="Z36" i="18"/>
  <c r="Z32" i="18"/>
  <c r="Z28" i="18"/>
  <c r="Z24" i="18"/>
  <c r="AA19" i="18"/>
  <c r="AA13" i="18"/>
  <c r="AA9" i="18"/>
  <c r="AA45" i="18"/>
  <c r="AA40" i="18"/>
  <c r="AA36" i="18"/>
  <c r="AA32" i="18"/>
  <c r="AA28" i="18"/>
  <c r="AA24" i="18"/>
  <c r="Z20" i="18"/>
  <c r="Z14" i="18"/>
  <c r="Z10" i="18"/>
  <c r="AA6" i="18"/>
  <c r="Z41" i="18"/>
  <c r="Z37" i="18"/>
  <c r="Z33" i="18"/>
  <c r="Z29" i="18"/>
  <c r="Z25" i="18"/>
  <c r="Z21" i="18"/>
  <c r="AA14" i="18"/>
  <c r="P14" i="18"/>
  <c r="R9" i="18"/>
  <c r="R40" i="18"/>
  <c r="R32" i="18"/>
  <c r="R24" i="18"/>
  <c r="R16" i="18"/>
  <c r="V6" i="18"/>
  <c r="T45" i="18"/>
  <c r="S44" i="18"/>
  <c r="Y42" i="18"/>
  <c r="X41" i="18"/>
  <c r="W40" i="18"/>
  <c r="V39" i="18"/>
  <c r="U38" i="18"/>
  <c r="T37" i="18"/>
  <c r="S36" i="18"/>
  <c r="Y34" i="18"/>
  <c r="X33" i="18"/>
  <c r="W32" i="18"/>
  <c r="V31" i="18"/>
  <c r="U30" i="18"/>
  <c r="T29" i="18"/>
  <c r="S28" i="18"/>
  <c r="Y26" i="18"/>
  <c r="X25" i="18"/>
  <c r="W24" i="18"/>
  <c r="V23" i="18"/>
  <c r="U22" i="18"/>
  <c r="T21" i="18"/>
  <c r="S20" i="18"/>
  <c r="Y18" i="18"/>
  <c r="W17" i="18"/>
  <c r="U16" i="18"/>
  <c r="T15" i="18"/>
  <c r="S14" i="18"/>
  <c r="Y12" i="18"/>
  <c r="X11" i="18"/>
  <c r="W10" i="18"/>
  <c r="V9" i="18"/>
  <c r="U8" i="18"/>
  <c r="T7" i="18"/>
  <c r="P39" i="18"/>
  <c r="P31" i="18"/>
  <c r="P23" i="18"/>
  <c r="P15" i="18"/>
  <c r="P7" i="18"/>
  <c r="Q14" i="18"/>
  <c r="R10" i="18"/>
  <c r="R41" i="18"/>
  <c r="R33" i="18"/>
  <c r="R25" i="18"/>
  <c r="R17" i="18"/>
  <c r="W6" i="18"/>
  <c r="U45" i="18"/>
  <c r="T44" i="18"/>
  <c r="S43" i="18"/>
  <c r="Y41" i="18"/>
  <c r="X40" i="18"/>
  <c r="W39" i="18"/>
  <c r="V38" i="18"/>
  <c r="U37" i="18"/>
  <c r="T36" i="18"/>
  <c r="S35" i="18"/>
  <c r="Y33" i="18"/>
  <c r="X32" i="18"/>
  <c r="W31" i="18"/>
  <c r="V30" i="18"/>
  <c r="U29" i="18"/>
  <c r="T28" i="18"/>
  <c r="S27" i="18"/>
  <c r="Y25" i="18"/>
  <c r="X24" i="18"/>
  <c r="W23" i="18"/>
  <c r="V22" i="18"/>
  <c r="U21" i="18"/>
  <c r="T20" i="18"/>
  <c r="S19" i="18"/>
  <c r="X17" i="18"/>
  <c r="V16" i="18"/>
  <c r="U15" i="18"/>
  <c r="T14" i="18"/>
  <c r="S13" i="18"/>
  <c r="Y11" i="18"/>
  <c r="X10" i="18"/>
  <c r="W9" i="18"/>
  <c r="V8" i="18"/>
  <c r="U7" i="18"/>
  <c r="P40" i="18"/>
  <c r="P32" i="18"/>
  <c r="P24" i="18"/>
  <c r="P16" i="18"/>
  <c r="P8" i="18"/>
  <c r="Q30" i="18"/>
  <c r="Q40" i="18"/>
  <c r="Q32" i="18"/>
  <c r="Q24" i="18"/>
  <c r="Q16" i="18"/>
  <c r="Y17" i="18"/>
  <c r="R11" i="18"/>
  <c r="R42" i="18"/>
  <c r="R34" i="18"/>
  <c r="R26" i="18"/>
  <c r="R18" i="18"/>
  <c r="X6" i="18"/>
  <c r="V45" i="18"/>
  <c r="U44" i="18"/>
  <c r="T43" i="18"/>
  <c r="S42" i="18"/>
  <c r="Y40" i="18"/>
  <c r="X39" i="18"/>
  <c r="W38" i="18"/>
  <c r="V37" i="18"/>
  <c r="U36" i="18"/>
  <c r="T35" i="18"/>
  <c r="S34" i="18"/>
  <c r="Y32" i="18"/>
  <c r="X31" i="18"/>
  <c r="W30" i="18"/>
  <c r="V29" i="18"/>
  <c r="U28" i="18"/>
  <c r="T27" i="18"/>
  <c r="S26" i="18"/>
  <c r="Y24" i="18"/>
  <c r="X23" i="18"/>
  <c r="W22" i="18"/>
  <c r="V21" i="18"/>
  <c r="U20" i="18"/>
  <c r="T19" i="18"/>
  <c r="S18" i="18"/>
  <c r="W16" i="18"/>
  <c r="V15" i="18"/>
  <c r="U14" i="18"/>
  <c r="T13" i="18"/>
  <c r="S12" i="18"/>
  <c r="Y10" i="18"/>
  <c r="X9" i="18"/>
  <c r="W8" i="18"/>
  <c r="V7" i="18"/>
  <c r="P41" i="18"/>
  <c r="P33" i="18"/>
  <c r="P25" i="18"/>
  <c r="P17" i="18"/>
  <c r="P9" i="18"/>
  <c r="Q22" i="18"/>
  <c r="R6" i="18"/>
  <c r="R43" i="18"/>
  <c r="R35" i="18"/>
  <c r="R27" i="18"/>
  <c r="R19" i="18"/>
  <c r="Y6" i="18"/>
  <c r="W45" i="18"/>
  <c r="V44" i="18"/>
  <c r="U43" i="18"/>
  <c r="T42" i="18"/>
  <c r="S41" i="18"/>
  <c r="Y39" i="18"/>
  <c r="X38" i="18"/>
  <c r="W37" i="18"/>
  <c r="V36" i="18"/>
  <c r="U35" i="18"/>
  <c r="T34" i="18"/>
  <c r="S33" i="18"/>
  <c r="Y31" i="18"/>
  <c r="X30" i="18"/>
  <c r="W29" i="18"/>
  <c r="V28" i="18"/>
  <c r="U27" i="18"/>
  <c r="T26" i="18"/>
  <c r="S25" i="18"/>
  <c r="Y23" i="18"/>
  <c r="X22" i="18"/>
  <c r="W21" i="18"/>
  <c r="V20" i="18"/>
  <c r="U19" i="18"/>
  <c r="T18" i="18"/>
  <c r="X16" i="18"/>
  <c r="W15" i="18"/>
  <c r="V14" i="18"/>
  <c r="U13" i="18"/>
  <c r="T12" i="18"/>
  <c r="S11" i="18"/>
  <c r="Y9" i="18"/>
  <c r="X8" i="18"/>
  <c r="W7" i="18"/>
  <c r="P42" i="18"/>
  <c r="P34" i="18"/>
  <c r="P26" i="18"/>
  <c r="P18" i="18"/>
  <c r="P10" i="18"/>
  <c r="Q38" i="18"/>
  <c r="S6" i="18"/>
  <c r="R44" i="18"/>
  <c r="R36" i="18"/>
  <c r="R28" i="18"/>
  <c r="R20" i="18"/>
  <c r="R12" i="18"/>
  <c r="X45" i="18"/>
  <c r="W44" i="18"/>
  <c r="V43" i="18"/>
  <c r="U42" i="18"/>
  <c r="T41" i="18"/>
  <c r="S40" i="18"/>
  <c r="Y38" i="18"/>
  <c r="X37" i="18"/>
  <c r="W36" i="18"/>
  <c r="V35" i="18"/>
  <c r="U34" i="18"/>
  <c r="T33" i="18"/>
  <c r="S32" i="18"/>
  <c r="Y30" i="18"/>
  <c r="X29" i="18"/>
  <c r="W28" i="18"/>
  <c r="V27" i="18"/>
  <c r="U26" i="18"/>
  <c r="T25" i="18"/>
  <c r="S24" i="18"/>
  <c r="Y22" i="18"/>
  <c r="X21" i="18"/>
  <c r="W20" i="18"/>
  <c r="V19" i="18"/>
  <c r="U18" i="18"/>
  <c r="S17" i="18"/>
  <c r="X15" i="18"/>
  <c r="W14" i="18"/>
  <c r="V13" i="18"/>
  <c r="U12" i="18"/>
  <c r="T11" i="18"/>
  <c r="S10" i="18"/>
  <c r="Y8" i="18"/>
  <c r="X7" i="18"/>
  <c r="P43" i="18"/>
  <c r="P35" i="18"/>
  <c r="P27" i="18"/>
  <c r="P19" i="18"/>
  <c r="P11" i="18"/>
  <c r="R45" i="18"/>
  <c r="R37" i="18"/>
  <c r="R29" i="18"/>
  <c r="R21" i="18"/>
  <c r="R13" i="18"/>
  <c r="Y45" i="18"/>
  <c r="X44" i="18"/>
  <c r="W43" i="18"/>
  <c r="V42" i="18"/>
  <c r="U41" i="18"/>
  <c r="T40" i="18"/>
  <c r="S39" i="18"/>
  <c r="Y37" i="18"/>
  <c r="X36" i="18"/>
  <c r="W35" i="18"/>
  <c r="V34" i="18"/>
  <c r="U33" i="18"/>
  <c r="T32" i="18"/>
  <c r="S31" i="18"/>
  <c r="Y29" i="18"/>
  <c r="X28" i="18"/>
  <c r="W27" i="18"/>
  <c r="V26" i="18"/>
  <c r="U25" i="18"/>
  <c r="T24" i="18"/>
  <c r="S23" i="18"/>
  <c r="Y21" i="18"/>
  <c r="X20" i="18"/>
  <c r="W19" i="18"/>
  <c r="V18" i="18"/>
  <c r="T17" i="18"/>
  <c r="Y15" i="18"/>
  <c r="X14" i="18"/>
  <c r="W13" i="18"/>
  <c r="V12" i="18"/>
  <c r="U11" i="18"/>
  <c r="T10" i="18"/>
  <c r="S9" i="18"/>
  <c r="Y7" i="18"/>
  <c r="P44" i="18"/>
  <c r="P36" i="18"/>
  <c r="P28" i="18"/>
  <c r="P20" i="18"/>
  <c r="P12" i="18"/>
  <c r="Y16" i="18"/>
  <c r="R7" i="18"/>
  <c r="R38" i="18"/>
  <c r="R30" i="18"/>
  <c r="R22" i="18"/>
  <c r="R14" i="18"/>
  <c r="T6" i="18"/>
  <c r="Y44" i="18"/>
  <c r="X43" i="18"/>
  <c r="W42" i="18"/>
  <c r="V41" i="18"/>
  <c r="U40" i="18"/>
  <c r="T39" i="18"/>
  <c r="S38" i="18"/>
  <c r="Y36" i="18"/>
  <c r="X35" i="18"/>
  <c r="W34" i="18"/>
  <c r="V33" i="18"/>
  <c r="U32" i="18"/>
  <c r="T31" i="18"/>
  <c r="S30" i="18"/>
  <c r="Y28" i="18"/>
  <c r="X27" i="18"/>
  <c r="W26" i="18"/>
  <c r="V25" i="18"/>
  <c r="U24" i="18"/>
  <c r="T23" i="18"/>
  <c r="S22" i="18"/>
  <c r="Y20" i="18"/>
  <c r="X19" i="18"/>
  <c r="W18" i="18"/>
  <c r="U17" i="18"/>
  <c r="S16" i="18"/>
  <c r="Y14" i="18"/>
  <c r="X13" i="18"/>
  <c r="W12" i="18"/>
  <c r="V11" i="18"/>
  <c r="U10" i="18"/>
  <c r="T9" i="18"/>
  <c r="S8" i="18"/>
  <c r="P45" i="18"/>
  <c r="P37" i="18"/>
  <c r="P29" i="18"/>
  <c r="P21" i="18"/>
  <c r="P13" i="18"/>
  <c r="R8" i="18"/>
  <c r="R39" i="18"/>
  <c r="R31" i="18"/>
  <c r="R23" i="18"/>
  <c r="R15" i="18"/>
  <c r="U6" i="18"/>
  <c r="S45" i="18"/>
  <c r="Y43" i="18"/>
  <c r="X42" i="18"/>
  <c r="W41" i="18"/>
  <c r="V40" i="18"/>
  <c r="U39" i="18"/>
  <c r="T38" i="18"/>
  <c r="S37" i="18"/>
  <c r="Y35" i="18"/>
  <c r="X34" i="18"/>
  <c r="W33" i="18"/>
  <c r="V32" i="18"/>
  <c r="U31" i="18"/>
  <c r="T30" i="18"/>
  <c r="S29" i="18"/>
  <c r="Y27" i="18"/>
  <c r="X26" i="18"/>
  <c r="W25" i="18"/>
  <c r="V24" i="18"/>
  <c r="U23" i="18"/>
  <c r="T22" i="18"/>
  <c r="S21" i="18"/>
  <c r="Y19" i="18"/>
  <c r="X18" i="18"/>
  <c r="V17" i="18"/>
  <c r="T16" i="18"/>
  <c r="S15" i="18"/>
  <c r="Y13" i="18"/>
  <c r="X12" i="18"/>
  <c r="W11" i="18"/>
  <c r="V10" i="18"/>
  <c r="U9" i="18"/>
  <c r="T8" i="18"/>
  <c r="S7" i="18"/>
  <c r="P38" i="18"/>
  <c r="P30" i="18"/>
  <c r="P22" i="18"/>
  <c r="Q41" i="18"/>
  <c r="Q33" i="18"/>
  <c r="Q25" i="18"/>
  <c r="Q17" i="18"/>
  <c r="Q9" i="18"/>
  <c r="Q8" i="18"/>
  <c r="Q42" i="18"/>
  <c r="Q34" i="18"/>
  <c r="Q26" i="18"/>
  <c r="Q18" i="18"/>
  <c r="Q10" i="18"/>
  <c r="Q6" i="18"/>
  <c r="Q43" i="18"/>
  <c r="Q35" i="18"/>
  <c r="Q27" i="18"/>
  <c r="Q19" i="18"/>
  <c r="Q11" i="18"/>
  <c r="P6" i="18"/>
  <c r="Q44" i="18"/>
  <c r="Q36" i="18"/>
  <c r="Q28" i="18"/>
  <c r="Q20" i="18"/>
  <c r="Q12" i="18"/>
  <c r="Q45" i="18"/>
  <c r="Q37" i="18"/>
  <c r="Q29" i="18"/>
  <c r="Q21" i="18"/>
  <c r="Q13" i="18"/>
  <c r="Q39" i="18"/>
  <c r="Q31" i="18"/>
  <c r="Q23" i="18"/>
  <c r="Q15" i="18"/>
  <c r="Q7" i="18"/>
  <c r="AH43" i="35" l="1"/>
  <c r="AH27" i="35"/>
  <c r="AH18" i="18"/>
  <c r="AH34" i="18"/>
  <c r="AH12" i="18"/>
  <c r="AH28" i="18"/>
  <c r="AH44" i="18"/>
  <c r="AH21" i="18"/>
  <c r="AH37" i="18"/>
  <c r="AH13" i="18"/>
  <c r="AH11" i="18"/>
  <c r="AH27" i="18"/>
  <c r="AH43" i="18"/>
  <c r="AH14" i="18"/>
  <c r="AH30" i="18"/>
  <c r="AH8" i="18"/>
  <c r="AH24" i="18"/>
  <c r="AH40" i="18"/>
  <c r="AH17" i="18"/>
  <c r="AH33" i="18"/>
  <c r="AH9" i="18"/>
  <c r="AH7" i="18"/>
  <c r="AH23" i="18"/>
  <c r="AH39" i="18"/>
  <c r="AH10" i="18"/>
  <c r="AH26" i="18"/>
  <c r="AH42" i="18"/>
  <c r="AH20" i="18"/>
  <c r="AH36" i="18"/>
  <c r="AH29" i="18"/>
  <c r="AH45" i="18"/>
  <c r="AH19" i="18"/>
  <c r="AH35" i="18"/>
  <c r="AH22" i="18"/>
  <c r="AH38" i="18"/>
  <c r="AH16" i="18"/>
  <c r="AH32" i="18"/>
  <c r="AH25" i="18"/>
  <c r="AH41" i="18"/>
  <c r="AH15" i="18"/>
  <c r="AH31" i="18"/>
  <c r="AH11" i="35"/>
  <c r="AH7" i="35"/>
  <c r="AH23" i="35"/>
  <c r="AH39" i="35"/>
  <c r="AH19" i="35"/>
  <c r="AH35" i="35"/>
  <c r="AH15" i="35"/>
  <c r="AH31" i="35"/>
  <c r="M31" i="35" s="1"/>
  <c r="AH22" i="35"/>
  <c r="AH38" i="35"/>
  <c r="AH21" i="35"/>
  <c r="AH37" i="35"/>
  <c r="AH16" i="35"/>
  <c r="AH32" i="35"/>
  <c r="AH18" i="35"/>
  <c r="AH34" i="35"/>
  <c r="AH17" i="35"/>
  <c r="AH33" i="35"/>
  <c r="AH12" i="35"/>
  <c r="AH28" i="35"/>
  <c r="AH44" i="35"/>
  <c r="AH14" i="35"/>
  <c r="AH30" i="35"/>
  <c r="AH13" i="35"/>
  <c r="AH29" i="35"/>
  <c r="AH45" i="35"/>
  <c r="AH8" i="35"/>
  <c r="AH24" i="35"/>
  <c r="AH40" i="35"/>
  <c r="AH10" i="35"/>
  <c r="AH26" i="35"/>
  <c r="AH42" i="35"/>
  <c r="AH9" i="35"/>
  <c r="AH25" i="35"/>
  <c r="AH41" i="35"/>
  <c r="AH20" i="35"/>
  <c r="AH36" i="35"/>
  <c r="AB16" i="35"/>
  <c r="AB15" i="35"/>
  <c r="AB24" i="35"/>
  <c r="AB26" i="35"/>
  <c r="AB23" i="35"/>
  <c r="AB25" i="35"/>
  <c r="AB7" i="35"/>
  <c r="AB32" i="35"/>
  <c r="AB31" i="35"/>
  <c r="AB40" i="35"/>
  <c r="AB8" i="35"/>
  <c r="AB39" i="35"/>
  <c r="AH6" i="35"/>
  <c r="AB20" i="35"/>
  <c r="AB35" i="35"/>
  <c r="AB29" i="35"/>
  <c r="AB34" i="35"/>
  <c r="AB28" i="35"/>
  <c r="AB33" i="35"/>
  <c r="AB38" i="35"/>
  <c r="AB43" i="35"/>
  <c r="AB11" i="35"/>
  <c r="AB37" i="35"/>
  <c r="AB6" i="35"/>
  <c r="AB42" i="35"/>
  <c r="AB10" i="35"/>
  <c r="AB36" i="35"/>
  <c r="AB41" i="35"/>
  <c r="AB9" i="35"/>
  <c r="AB14" i="35"/>
  <c r="AB19" i="35"/>
  <c r="AB45" i="35"/>
  <c r="AB13" i="35"/>
  <c r="AB18" i="35"/>
  <c r="AB44" i="35"/>
  <c r="AB12" i="35"/>
  <c r="AB17" i="35"/>
  <c r="AB22" i="35"/>
  <c r="AB30" i="35"/>
  <c r="M30" i="35" s="1"/>
  <c r="AB27" i="35"/>
  <c r="AB21" i="35"/>
  <c r="AB29" i="18"/>
  <c r="AB19" i="18"/>
  <c r="AB34" i="18"/>
  <c r="AB38" i="18"/>
  <c r="AB10" i="18"/>
  <c r="AB22" i="18"/>
  <c r="AB45" i="18"/>
  <c r="AB35" i="18"/>
  <c r="AB40" i="18"/>
  <c r="AH6" i="18"/>
  <c r="AB21" i="18"/>
  <c r="AB6" i="18"/>
  <c r="AB37" i="18"/>
  <c r="AB27" i="18"/>
  <c r="AB42" i="18"/>
  <c r="AB32" i="18"/>
  <c r="AB14" i="18"/>
  <c r="AB24" i="18"/>
  <c r="AB39" i="18"/>
  <c r="AB11" i="18"/>
  <c r="AB31" i="18"/>
  <c r="AB16" i="18"/>
  <c r="AB13" i="18"/>
  <c r="AB36" i="18"/>
  <c r="AB18" i="18"/>
  <c r="AB33" i="18"/>
  <c r="AB8" i="18"/>
  <c r="AB23" i="18"/>
  <c r="AB44" i="18"/>
  <c r="AB26" i="18"/>
  <c r="AB15" i="18"/>
  <c r="AB41" i="18"/>
  <c r="AB28" i="18"/>
  <c r="AB17" i="18"/>
  <c r="AB7" i="18"/>
  <c r="AB25" i="18"/>
  <c r="AB30" i="18"/>
  <c r="AB20" i="18"/>
  <c r="AB12" i="18"/>
  <c r="AB43" i="18"/>
  <c r="AB9" i="18"/>
  <c r="M41" i="18" l="1"/>
  <c r="M11" i="18"/>
  <c r="M38" i="18"/>
  <c r="M24" i="18"/>
  <c r="M12" i="18"/>
  <c r="M36" i="18"/>
  <c r="M32" i="18"/>
  <c r="M43" i="18"/>
  <c r="M28" i="18"/>
  <c r="M9" i="18"/>
  <c r="M15" i="18"/>
  <c r="M30" i="18"/>
  <c r="M44" i="18"/>
  <c r="M14" i="18"/>
  <c r="M19" i="18"/>
  <c r="M25" i="18"/>
  <c r="M7" i="18"/>
  <c r="M8" i="18"/>
  <c r="M39" i="18"/>
  <c r="M21" i="18"/>
  <c r="M20" i="18"/>
  <c r="M16" i="18"/>
  <c r="M27" i="18"/>
  <c r="M17" i="18"/>
  <c r="M33" i="18"/>
  <c r="M34" i="18"/>
  <c r="M26" i="18"/>
  <c r="M22" i="18"/>
  <c r="M13" i="18"/>
  <c r="M18" i="18"/>
  <c r="M40" i="18"/>
  <c r="M29" i="18"/>
  <c r="M31" i="18"/>
  <c r="M37" i="18"/>
  <c r="M42" i="18"/>
  <c r="M35" i="18"/>
  <c r="M23" i="18"/>
  <c r="M10" i="18"/>
  <c r="M45" i="18"/>
  <c r="M6" i="35"/>
  <c r="M6" i="18"/>
</calcChain>
</file>

<file path=xl/sharedStrings.xml><?xml version="1.0" encoding="utf-8"?>
<sst xmlns="http://schemas.openxmlformats.org/spreadsheetml/2006/main" count="2060" uniqueCount="527">
  <si>
    <t>Saat</t>
  </si>
  <si>
    <t>Ders Kodu</t>
  </si>
  <si>
    <t>Ders Adı</t>
  </si>
  <si>
    <t>Öğretim Görevlisi</t>
  </si>
  <si>
    <t>Pazartesi</t>
  </si>
  <si>
    <t>Salı</t>
  </si>
  <si>
    <t>Çarşamba</t>
  </si>
  <si>
    <t>Perşembe</t>
  </si>
  <si>
    <t>Cuma</t>
  </si>
  <si>
    <t>Derslik</t>
  </si>
  <si>
    <t>Z/S</t>
  </si>
  <si>
    <t>T</t>
  </si>
  <si>
    <t>U</t>
  </si>
  <si>
    <t>K</t>
  </si>
  <si>
    <t>AKTS</t>
  </si>
  <si>
    <t>ÇHM101</t>
  </si>
  <si>
    <t>Çağrı Merkezi Yönetimi I</t>
  </si>
  <si>
    <t>Z</t>
  </si>
  <si>
    <t>ÇHM103</t>
  </si>
  <si>
    <t>Çağrı Alma Teknikleri I</t>
  </si>
  <si>
    <t>ÇHM105</t>
  </si>
  <si>
    <t>Klavye Teknikleri I</t>
  </si>
  <si>
    <t>ÇHM107</t>
  </si>
  <si>
    <t>Genel İşletme</t>
  </si>
  <si>
    <t>ÇHM109</t>
  </si>
  <si>
    <t>Genel Ekonomi</t>
  </si>
  <si>
    <t>ÇHM111</t>
  </si>
  <si>
    <t>İletişim</t>
  </si>
  <si>
    <t>ÇHM113</t>
  </si>
  <si>
    <t>Temel Hukuk</t>
  </si>
  <si>
    <t>ÇHM115</t>
  </si>
  <si>
    <t>Ofis Programları I</t>
  </si>
  <si>
    <t>SSDGR</t>
  </si>
  <si>
    <t>Sosyal Seçmeli Dersler*</t>
  </si>
  <si>
    <t>SSD</t>
  </si>
  <si>
    <t>Öğretim Elemanı</t>
  </si>
  <si>
    <t>Öğr. Gör. Dr. Dursun KIRMEMİŞ</t>
  </si>
  <si>
    <t>Öğr. Gör. Ömer YILMAZ</t>
  </si>
  <si>
    <t>Öğr. Gör. Seval ŞENGEZER</t>
  </si>
  <si>
    <t>Öğr. Gör. Mürsel KAN</t>
  </si>
  <si>
    <t>Öğr. Gör. Dr. M. Selçuk ÖZKAN</t>
  </si>
  <si>
    <t>Öğr. Gör. Tuğba Cansu TOPALLI</t>
  </si>
  <si>
    <t>ÇHM102</t>
  </si>
  <si>
    <t>Çağrı Merkezi Yönetimi II</t>
  </si>
  <si>
    <t>ÇHM104</t>
  </si>
  <si>
    <t>Çağrı Alma Teknikleri II</t>
  </si>
  <si>
    <t>ÇHM106</t>
  </si>
  <si>
    <t>Klavye Teknikleri II</t>
  </si>
  <si>
    <t>ÇHM108</t>
  </si>
  <si>
    <t>Meslek Hukuku ve Etiği</t>
  </si>
  <si>
    <t>ÇHM110</t>
  </si>
  <si>
    <t>İletişim ve İkna</t>
  </si>
  <si>
    <t>ÇHM112</t>
  </si>
  <si>
    <t>Çatışma ve Stres Yönetimi</t>
  </si>
  <si>
    <t>ÇHM114</t>
  </si>
  <si>
    <t>İş ve Sosyal Güvenlik Hukuku</t>
  </si>
  <si>
    <t>ÇHM116</t>
  </si>
  <si>
    <t>Ofis Programları II</t>
  </si>
  <si>
    <t>ÇHM118</t>
  </si>
  <si>
    <t>İş Sağlığı ve Güvenliği</t>
  </si>
  <si>
    <t>STJ102</t>
  </si>
  <si>
    <t>Staj *</t>
  </si>
  <si>
    <t>Öğr. Gör. Aslı Tosyalı</t>
  </si>
  <si>
    <t>ÇHM201</t>
  </si>
  <si>
    <t>S</t>
  </si>
  <si>
    <t>ÇHM203</t>
  </si>
  <si>
    <t>ÇHM205</t>
  </si>
  <si>
    <t>Müşteri İlişkileri Yönetimi</t>
  </si>
  <si>
    <t>ÇHM207</t>
  </si>
  <si>
    <t>Davranış Bilimleri</t>
  </si>
  <si>
    <t>ÇHM209</t>
  </si>
  <si>
    <t>Mesleki Yabancı Dil</t>
  </si>
  <si>
    <t>ÇHM211</t>
  </si>
  <si>
    <t>Çağrı Merkezlerinde Öçlme ve Değ.</t>
  </si>
  <si>
    <t>ÇHM213</t>
  </si>
  <si>
    <t>Halkla İlişkiler</t>
  </si>
  <si>
    <t>ÇHM215</t>
  </si>
  <si>
    <t>İnsan Kaynakları Yönetimi</t>
  </si>
  <si>
    <t>ÇHM217</t>
  </si>
  <si>
    <t>Sunu Teknikleri</t>
  </si>
  <si>
    <t>ÇHM219</t>
  </si>
  <si>
    <t>Finansal Yatırım Araçları</t>
  </si>
  <si>
    <t>ÇHM221</t>
  </si>
  <si>
    <t>Pazarlama</t>
  </si>
  <si>
    <t>ÇHM223</t>
  </si>
  <si>
    <t>Temel Bankacılık ve Sigortacılık Hiz.</t>
  </si>
  <si>
    <t>ÇHM225</t>
  </si>
  <si>
    <t>Bilimsel Araştırma Teknikleri</t>
  </si>
  <si>
    <t>ÇHM227</t>
  </si>
  <si>
    <t>E Ticaret</t>
  </si>
  <si>
    <t>ÇHM229</t>
  </si>
  <si>
    <t>Tüketici Davranışları</t>
  </si>
  <si>
    <t>ÇHM231</t>
  </si>
  <si>
    <t>Sigortacılık</t>
  </si>
  <si>
    <t>ÇHM233</t>
  </si>
  <si>
    <t>Bes ve Hayat Sigortaları</t>
  </si>
  <si>
    <t>ÇHM235</t>
  </si>
  <si>
    <t>Hızlı Okuma Teknikleri</t>
  </si>
  <si>
    <t>ÇHM237</t>
  </si>
  <si>
    <t>Fnansal Okuryazarlık</t>
  </si>
  <si>
    <t>Öğr. Gör. Dr. Azize Zehra ÇELENLİ BAŞARAN</t>
  </si>
  <si>
    <t>Öğr. Gör. Mustafa SOLMAZ</t>
  </si>
  <si>
    <t>Öğr. Gör. Şahin DEĞİRMENCİ</t>
  </si>
  <si>
    <t>Öğr. Gör. Abdulkadir ERYILMAZ</t>
  </si>
  <si>
    <t>ÇHM202</t>
  </si>
  <si>
    <t>ÇHM204</t>
  </si>
  <si>
    <t>ÇHM206</t>
  </si>
  <si>
    <t>Ticaret Hukuku</t>
  </si>
  <si>
    <t>ÇHM208</t>
  </si>
  <si>
    <t>Kişilerarası İletişim</t>
  </si>
  <si>
    <t>ÇHM210</t>
  </si>
  <si>
    <t>Sosyal Psikoloji</t>
  </si>
  <si>
    <t>ÇHM212</t>
  </si>
  <si>
    <t>İstatistik</t>
  </si>
  <si>
    <t>ÇHM214</t>
  </si>
  <si>
    <t>Kişisel Gelişim</t>
  </si>
  <si>
    <t>ÇHM216</t>
  </si>
  <si>
    <t>Temel ve Ticari Matematik</t>
  </si>
  <si>
    <t>ÇHM218</t>
  </si>
  <si>
    <t>Finansal Hizmet Pazarlaması</t>
  </si>
  <si>
    <t>ÇHM220</t>
  </si>
  <si>
    <t>İletişimde Hedef Kitle</t>
  </si>
  <si>
    <t>ÇHM222</t>
  </si>
  <si>
    <t>Kalite Yönetimi</t>
  </si>
  <si>
    <t>ÇHM224</t>
  </si>
  <si>
    <t>İşaret Dili</t>
  </si>
  <si>
    <t>ÇHM226</t>
  </si>
  <si>
    <t>Protokol Kuralları</t>
  </si>
  <si>
    <t>ÇHM228</t>
  </si>
  <si>
    <t>Kurumsal İletişim Yönetimi</t>
  </si>
  <si>
    <t>ÇHM230</t>
  </si>
  <si>
    <t>Çağrı Merkezi Sektörü</t>
  </si>
  <si>
    <t>ÇHM232</t>
  </si>
  <si>
    <t>Zaman Yönetimi</t>
  </si>
  <si>
    <t>ÇHM234</t>
  </si>
  <si>
    <t>Çağrı Merkezlerinde Takım Yönetimi</t>
  </si>
  <si>
    <t>ÇHM236</t>
  </si>
  <si>
    <t>Büro Yönetimi</t>
  </si>
  <si>
    <t>ÇHM238</t>
  </si>
  <si>
    <t>Çağrı Merkezleri İçin Temel Sat.Tek.</t>
  </si>
  <si>
    <t>ÇHM240</t>
  </si>
  <si>
    <t>Girişimcilik ve Yenilikçilik</t>
  </si>
  <si>
    <t>İş Yeri Uygulaması II</t>
  </si>
  <si>
    <t>İş Yeri Eğitimi II</t>
  </si>
  <si>
    <t>Doç. Dr. Evren ERGÜN</t>
  </si>
  <si>
    <t>Öğr. Gör. Elif ATAMAN</t>
  </si>
  <si>
    <t>İş Yeri Eğitimi I</t>
  </si>
  <si>
    <t>İş Yeri Uygulaması I</t>
  </si>
  <si>
    <t>ÇAĞRI 1 SINIF GÜZ</t>
  </si>
  <si>
    <t>ÇAĞRI 1 SINIF BAHAR</t>
  </si>
  <si>
    <t>ÇAĞRI 2 SINIF GÜZ</t>
  </si>
  <si>
    <t>ÇAĞRI 2 SINIF BAHAR</t>
  </si>
  <si>
    <t>ÇAĞRI MERKEZİ YÖNETİMİ PROGRAMI</t>
  </si>
  <si>
    <t>Öğr. Gör. Tunahan BİLGİN</t>
  </si>
  <si>
    <t>Öğr. Gör. Serkan VARAN</t>
  </si>
  <si>
    <t>Öğr. Gör. Emre ENGİN</t>
  </si>
  <si>
    <t>Öğr. Gör. Sema BİLGİLİ</t>
  </si>
  <si>
    <t>Öğr. Gör. Dr. Hakan Can ALTUNAY</t>
  </si>
  <si>
    <t>Öğr. Gör. Aslı TOSYALI</t>
  </si>
  <si>
    <t>ÇARŞAMBA TİCARET BORSASI MESLEK YÜKSEKOKULU</t>
  </si>
  <si>
    <t>BP1</t>
  </si>
  <si>
    <t>Çağrı1</t>
  </si>
  <si>
    <t>Çağrı2</t>
  </si>
  <si>
    <t>Muh1</t>
  </si>
  <si>
    <t>Muh2</t>
  </si>
  <si>
    <t>Banka1</t>
  </si>
  <si>
    <t>Banka2</t>
  </si>
  <si>
    <t>Bilpr1</t>
  </si>
  <si>
    <t>Öğr. Gör. Neslihan YONDEMİR ÇALIŞKAN</t>
  </si>
  <si>
    <t>Bilgüv1</t>
  </si>
  <si>
    <t>Bilgüv2</t>
  </si>
  <si>
    <t>SosGüv1</t>
  </si>
  <si>
    <t>SosGüv2</t>
  </si>
  <si>
    <t>SosGüvİÖ1</t>
  </si>
  <si>
    <t>SosGüvİÖ2</t>
  </si>
  <si>
    <t>BankaİÖ1</t>
  </si>
  <si>
    <t>BankaİÖ2</t>
  </si>
  <si>
    <t>ÇAKIŞMA DURUMU</t>
  </si>
  <si>
    <t>Birinci Öğretim</t>
  </si>
  <si>
    <t>İkinci Öğretim</t>
  </si>
  <si>
    <t>Haftalık ders programıdır.</t>
  </si>
  <si>
    <t>Çakışma Durumu</t>
  </si>
  <si>
    <t>MUV101</t>
  </si>
  <si>
    <t>Genel Muhasebe-I</t>
  </si>
  <si>
    <t>3-1</t>
  </si>
  <si>
    <t>Öğr. Gör. TUNAHAN BİLGİN</t>
  </si>
  <si>
    <t>MUV131</t>
  </si>
  <si>
    <t>2-0</t>
  </si>
  <si>
    <t>MUV109</t>
  </si>
  <si>
    <t>Mesleki Matematik</t>
  </si>
  <si>
    <t>MUV113</t>
  </si>
  <si>
    <t>1-2</t>
  </si>
  <si>
    <t>Öğr. Gör. SERKAN VARAN</t>
  </si>
  <si>
    <t>MUV103</t>
  </si>
  <si>
    <t>2-1</t>
  </si>
  <si>
    <t>Öğr. Gör. ÖMER YILMAZ</t>
  </si>
  <si>
    <t>MUV129</t>
  </si>
  <si>
    <t>Öğr. Gör. SEVAL ŞENGEZER</t>
  </si>
  <si>
    <t>MUV111</t>
  </si>
  <si>
    <t>Öğr. Gör. MÜRSEL KAN</t>
  </si>
  <si>
    <t>MUV105</t>
  </si>
  <si>
    <t>Mikro Ekonomi</t>
  </si>
  <si>
    <t>3-0</t>
  </si>
  <si>
    <t>MUV107</t>
  </si>
  <si>
    <t>İnşaat ve Gayrimenkul Muhasebesi</t>
  </si>
  <si>
    <t>MUV203</t>
  </si>
  <si>
    <t>Şirketler Muhasebesi</t>
  </si>
  <si>
    <t>Öğr. Gör. MUSTAFA SOLMAZ</t>
  </si>
  <si>
    <t>MUV281</t>
  </si>
  <si>
    <t>Mali Tablolar Analizi</t>
  </si>
  <si>
    <t>2-2</t>
  </si>
  <si>
    <t>MUV201</t>
  </si>
  <si>
    <t>Maliyet Muhasebesi</t>
  </si>
  <si>
    <t>MUV249</t>
  </si>
  <si>
    <t>Paket Programlar ve E-Uyg.</t>
  </si>
  <si>
    <t>Öğr. Gör. ABDULKADİR ERYILMAZ</t>
  </si>
  <si>
    <t>MUV283</t>
  </si>
  <si>
    <t>Türk Vergi Sistemi</t>
  </si>
  <si>
    <t>LAB3</t>
  </si>
  <si>
    <t>D103</t>
  </si>
  <si>
    <t>SİM</t>
  </si>
  <si>
    <t>A202</t>
  </si>
  <si>
    <t>LAB2</t>
  </si>
  <si>
    <t>D108</t>
  </si>
  <si>
    <t>A201</t>
  </si>
  <si>
    <t>Öğr. Gör. ASLI TOSYALI</t>
  </si>
  <si>
    <t>D101</t>
  </si>
  <si>
    <t>LAB1</t>
  </si>
  <si>
    <t>D106</t>
  </si>
  <si>
    <t>D102</t>
  </si>
  <si>
    <t>D104</t>
  </si>
  <si>
    <t>D105</t>
  </si>
  <si>
    <t>D107</t>
  </si>
  <si>
    <t>D201</t>
  </si>
  <si>
    <t>SGP109</t>
  </si>
  <si>
    <t>SGP103</t>
  </si>
  <si>
    <t>SGP115</t>
  </si>
  <si>
    <t>SGP101</t>
  </si>
  <si>
    <t>Sosyal Politikaya Giriş</t>
  </si>
  <si>
    <t>SGP105</t>
  </si>
  <si>
    <t>Genel Muhasebe I</t>
  </si>
  <si>
    <t>SGP107</t>
  </si>
  <si>
    <t>Mikro İktisat</t>
  </si>
  <si>
    <t>SGP111</t>
  </si>
  <si>
    <t>SGP113</t>
  </si>
  <si>
    <t>SGP215</t>
  </si>
  <si>
    <t>SGP203</t>
  </si>
  <si>
    <t>Sosyal Güvenlik Hukuku I</t>
  </si>
  <si>
    <t>SGP205</t>
  </si>
  <si>
    <t>İş Hukuku</t>
  </si>
  <si>
    <t>SGP219</t>
  </si>
  <si>
    <t>SGP201</t>
  </si>
  <si>
    <t>Paket Programlar</t>
  </si>
  <si>
    <t>SGP213</t>
  </si>
  <si>
    <t>SGP207</t>
  </si>
  <si>
    <t>Ticaret Huk. ve Borçlar Huk.</t>
  </si>
  <si>
    <t>SGP217</t>
  </si>
  <si>
    <t>Vergi Hukuku</t>
  </si>
  <si>
    <t>SGP209</t>
  </si>
  <si>
    <t>SGP211</t>
  </si>
  <si>
    <t>Sigorta Hukuku</t>
  </si>
  <si>
    <t>Öğr. Gör. Dr. Turgay YAVUZARSLAN</t>
  </si>
  <si>
    <t>BAN103</t>
  </si>
  <si>
    <t>BAN127</t>
  </si>
  <si>
    <t>BAN123</t>
  </si>
  <si>
    <t>BAN101</t>
  </si>
  <si>
    <t>BAN131</t>
  </si>
  <si>
    <t>BAN129</t>
  </si>
  <si>
    <t>Ofis Programları</t>
  </si>
  <si>
    <t>Genel Bankacılık</t>
  </si>
  <si>
    <t>BAN125</t>
  </si>
  <si>
    <t>Sigortacılığa Giriş</t>
  </si>
  <si>
    <t>BAN105</t>
  </si>
  <si>
    <t>BAN107</t>
  </si>
  <si>
    <t>BAN231</t>
  </si>
  <si>
    <t>Mali Tablolar ve Kredi Analizi</t>
  </si>
  <si>
    <t>BAN225</t>
  </si>
  <si>
    <t>Banka-Sigorta İşlemleri ve Uyg</t>
  </si>
  <si>
    <t>BAN245</t>
  </si>
  <si>
    <t>BAN249</t>
  </si>
  <si>
    <t>Yatırım Analizi ve Portföy Yönetimi</t>
  </si>
  <si>
    <t>BAN229</t>
  </si>
  <si>
    <t>BES ve Hayat Sigortaları</t>
  </si>
  <si>
    <t>BAN203</t>
  </si>
  <si>
    <t>Bankacılık ve Sigorta Hukuku</t>
  </si>
  <si>
    <t>BAN227</t>
  </si>
  <si>
    <t>Pazarlama ve Satış Yönetimi</t>
  </si>
  <si>
    <t>BİP101</t>
  </si>
  <si>
    <t>BİP109</t>
  </si>
  <si>
    <t>BİP117</t>
  </si>
  <si>
    <t>BİP103</t>
  </si>
  <si>
    <t>BİP111</t>
  </si>
  <si>
    <t>BİP105</t>
  </si>
  <si>
    <t>BİP207</t>
  </si>
  <si>
    <t>BİP203</t>
  </si>
  <si>
    <t>BİP227</t>
  </si>
  <si>
    <t>BİP201</t>
  </si>
  <si>
    <t>BİP205</t>
  </si>
  <si>
    <t>BİP229</t>
  </si>
  <si>
    <t>BİP209</t>
  </si>
  <si>
    <t>Web Tasarımının Temelleri</t>
  </si>
  <si>
    <t>Matematik</t>
  </si>
  <si>
    <t>4-0</t>
  </si>
  <si>
    <t>Ofis Yazılımları</t>
  </si>
  <si>
    <t>Ağ Temelleri</t>
  </si>
  <si>
    <t>Yazılım Kurulumu ve Yönetimi</t>
  </si>
  <si>
    <t>1-1</t>
  </si>
  <si>
    <t>Öğr. Gör. SEMA BİLGİLİ</t>
  </si>
  <si>
    <t>Programlama Temelleri</t>
  </si>
  <si>
    <t>Grafik ve Animasyon</t>
  </si>
  <si>
    <t>Özgür Yazılım İşletim Sistemleri</t>
  </si>
  <si>
    <t>Öğr. Gör. EMRE ENGİN</t>
  </si>
  <si>
    <t>Veri Tabanı-II</t>
  </si>
  <si>
    <t>Görsel Programlama-I</t>
  </si>
  <si>
    <t>Nesne Tabanlı Programlama-I</t>
  </si>
  <si>
    <t>Mobil Programlama</t>
  </si>
  <si>
    <t>BGP105</t>
  </si>
  <si>
    <t>BGP113</t>
  </si>
  <si>
    <t>BGP115</t>
  </si>
  <si>
    <t>BGP117</t>
  </si>
  <si>
    <t>BGP107</t>
  </si>
  <si>
    <t>İşletim Sistemleri</t>
  </si>
  <si>
    <t>BGP101</t>
  </si>
  <si>
    <t>BGP227</t>
  </si>
  <si>
    <t>Bireysel Veri Güvenliği Teknolojileri</t>
  </si>
  <si>
    <t>BGP223</t>
  </si>
  <si>
    <t>Açık Kaynak İşletim Sistemi</t>
  </si>
  <si>
    <t>BGP221</t>
  </si>
  <si>
    <t>Savunma Algoritmaları</t>
  </si>
  <si>
    <t>BGP201</t>
  </si>
  <si>
    <t>Kimlik ve Kaynak Yönetimi</t>
  </si>
  <si>
    <t>BGP219</t>
  </si>
  <si>
    <t>İleri Ağ Teknolojileri</t>
  </si>
  <si>
    <t>BGP225</t>
  </si>
  <si>
    <t>WEB ve Uyg. Sunucu Saldırıları</t>
  </si>
  <si>
    <t>BGP217</t>
  </si>
  <si>
    <t>YIL</t>
  </si>
  <si>
    <t>DÖNEM</t>
  </si>
  <si>
    <t>MUHASEBE VE VERGİ UYGULAMALARI PROGRAMI</t>
  </si>
  <si>
    <t>SOSYAL GÜVENLİK PROGRAMI</t>
  </si>
  <si>
    <t>ÇAĞRI MERKEZİ HİZMETLERİ PROGRAMI</t>
  </si>
  <si>
    <t>GÜZ</t>
  </si>
  <si>
    <t>BİLGİSAYAR PROGRAMCILIĞI PROGRAMI</t>
  </si>
  <si>
    <t>BİLİŞİM GÜVENLİĞİ PROGRAMI</t>
  </si>
  <si>
    <t>BANKA VE SİGORTACILIK PROGRAMI</t>
  </si>
  <si>
    <t>MUV287</t>
  </si>
  <si>
    <t>Girişimcilik ve İş Kurma</t>
  </si>
  <si>
    <t>MUV285</t>
  </si>
  <si>
    <t>Öğr. Gör. Tuğba CANSU TOPALLI</t>
  </si>
  <si>
    <t>MUV148</t>
  </si>
  <si>
    <t>MUV144</t>
  </si>
  <si>
    <t>MUV146</t>
  </si>
  <si>
    <t>MUV110</t>
  </si>
  <si>
    <t>MUV112</t>
  </si>
  <si>
    <t>MUV142</t>
  </si>
  <si>
    <t>MUV106</t>
  </si>
  <si>
    <t>MUV102</t>
  </si>
  <si>
    <t>MUV104</t>
  </si>
  <si>
    <t>GENEL MUHASEBE-II</t>
  </si>
  <si>
    <t>MAKRO EKONOMİ</t>
  </si>
  <si>
    <t>TİCARET HUKUKU</t>
  </si>
  <si>
    <t>Öğr. Gör. Selman ARSLAN</t>
  </si>
  <si>
    <t>VERGİ HUKUKU</t>
  </si>
  <si>
    <t>FİNANSAL YÖNETİM</t>
  </si>
  <si>
    <t>MUHASEBE DENETİMİ</t>
  </si>
  <si>
    <t>İŞ VE SOSYAL GÜVENLİK HUKUKU</t>
  </si>
  <si>
    <t>Öğr. Gör. M. Selçuk ÖZKAN</t>
  </si>
  <si>
    <t>TİCARİ MATEMATİK</t>
  </si>
  <si>
    <t>Dr. Öğr. Üyesi Evren ERGÜN</t>
  </si>
  <si>
    <t>OFİS PROGRAMLARI-II</t>
  </si>
  <si>
    <t>MUV252</t>
  </si>
  <si>
    <t>MUHASEBE UYGULAMALARI</t>
  </si>
  <si>
    <t>MUV258</t>
  </si>
  <si>
    <t>FİNANSAL YATIRIM ARAÇLARI</t>
  </si>
  <si>
    <t>MUV266</t>
  </si>
  <si>
    <t>İSTATİSTİK</t>
  </si>
  <si>
    <t>MUV268</t>
  </si>
  <si>
    <t>BORÇLAR HUKUKU</t>
  </si>
  <si>
    <t>MUV270</t>
  </si>
  <si>
    <t>MESLEKİ BELGLER VE YAZIŞMALAR</t>
  </si>
  <si>
    <t>MUV276</t>
  </si>
  <si>
    <t>BİLGİSAYARLI MUHASEBE</t>
  </si>
  <si>
    <t>MUV274</t>
  </si>
  <si>
    <t>SERMAYE PİYASASI VE BORSALAR</t>
  </si>
  <si>
    <t xml:space="preserve">ÇMUV254 </t>
  </si>
  <si>
    <t>İş Yeri Eğitimi</t>
  </si>
  <si>
    <t>ÇMUV256</t>
  </si>
  <si>
    <t>İş Yeri Uygulaması</t>
  </si>
  <si>
    <t>MUHASEBE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</si>
  <si>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</si>
  <si>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</si>
  <si>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</si>
  <si>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</si>
  <si>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</si>
  <si>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</si>
  <si>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</si>
  <si>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SGP110</t>
  </si>
  <si>
    <t>SGP112</t>
  </si>
  <si>
    <t>Ticari Matematik</t>
  </si>
  <si>
    <t>Öğr. Gör. Turgay YAVUZARSLAN</t>
  </si>
  <si>
    <t xml:space="preserve">Öğr. Gör. Aslı TOSYALI 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</si>
  <si>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</si>
  <si>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</si>
  <si>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</si>
  <si>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</si>
  <si>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</si>
  <si>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</si>
  <si>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</si>
  <si>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</si>
  <si>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</si>
  <si>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</si>
  <si>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</si>
  <si>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</si>
  <si>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</si>
  <si>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</si>
  <si>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</si>
  <si>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SGP218</t>
  </si>
  <si>
    <t>SGP220</t>
  </si>
  <si>
    <t>Muhasebe Denetimi</t>
  </si>
  <si>
    <t>Öğr. Gör. Dr. Muharrem Selçuk ÖZKAN</t>
  </si>
  <si>
    <t>Öğr. Gör. Elif ATAMAN ERDOĞDU</t>
  </si>
  <si>
    <t>BAN102</t>
  </si>
  <si>
    <t>BAN110</t>
  </si>
  <si>
    <t>BAN128</t>
  </si>
  <si>
    <t>Finansal Yönetim</t>
  </si>
  <si>
    <t>BAN132</t>
  </si>
  <si>
    <t>BAN130</t>
  </si>
  <si>
    <t>Finansal Piyasalar ve Yat.Araçları</t>
  </si>
  <si>
    <t>BAN108</t>
  </si>
  <si>
    <t>BAN114</t>
  </si>
  <si>
    <t>BAN126</t>
  </si>
  <si>
    <t>Sigortacılık Branşları ve Teknikleri</t>
  </si>
  <si>
    <t>BAN124</t>
  </si>
  <si>
    <t>Ticaret ve Borçlar Hukuku</t>
  </si>
  <si>
    <t>Öğr. Gör. Dr. A. Z. Ç. BAŞARAN</t>
  </si>
  <si>
    <t>Dr.Öğr. Üyesi Evren ERGÜN</t>
  </si>
  <si>
    <t>BAN234</t>
  </si>
  <si>
    <t>Uluslararası Bankacılık</t>
  </si>
  <si>
    <t>BAN252</t>
  </si>
  <si>
    <t>Acente Yönetimi</t>
  </si>
  <si>
    <t>BAN244</t>
  </si>
  <si>
    <t>Poliçe Üretim ve Sunum Teknikleri</t>
  </si>
  <si>
    <t>BAN246</t>
  </si>
  <si>
    <t>Temel Eksperlik Bilgileri</t>
  </si>
  <si>
    <t>BAN240</t>
  </si>
  <si>
    <t>Banka ve Sigorta İşl. Muhasebesi</t>
  </si>
  <si>
    <t>BAN254</t>
  </si>
  <si>
    <t>Mesleki Yazışmalar ve Hızlı Yaz.Tek.</t>
  </si>
  <si>
    <t>Öğr.Gör. Mustafa SOLMAZ</t>
  </si>
  <si>
    <t>BİP102</t>
  </si>
  <si>
    <t>BİP104</t>
  </si>
  <si>
    <t>Veri Tabanı-I</t>
  </si>
  <si>
    <t>BİP106</t>
  </si>
  <si>
    <t>Yazılım Mimarileri</t>
  </si>
  <si>
    <t>BİP110</t>
  </si>
  <si>
    <t>Bilgisayar Donanımı</t>
  </si>
  <si>
    <t>BİP122</t>
  </si>
  <si>
    <t>BİP126</t>
  </si>
  <si>
    <t>Web Editörü</t>
  </si>
  <si>
    <t>Öğr. Gör. N. YONDEMİR ÇALIŞKAN</t>
  </si>
  <si>
    <t>Öğr. Gör. T. Cansu TOPALLI</t>
  </si>
  <si>
    <t>Öğr. Gör. Aslı TOSYALI KARADAĞ</t>
  </si>
  <si>
    <t>BİP252</t>
  </si>
  <si>
    <t>Görsel Programlama-II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</si>
  <si>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</si>
  <si>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</si>
  <si>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</si>
  <si>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</si>
  <si>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</si>
  <si>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</si>
  <si>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</si>
  <si>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</si>
  <si>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</si>
  <si>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</si>
  <si>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Öğr. Gör. Hakan Can ALTUNAY</t>
  </si>
  <si>
    <t>BGP102</t>
  </si>
  <si>
    <t>Java Programlama</t>
  </si>
  <si>
    <t>BGP104</t>
  </si>
  <si>
    <t>BGP106</t>
  </si>
  <si>
    <t>Veri Tabanı</t>
  </si>
  <si>
    <t>BGP108</t>
  </si>
  <si>
    <t>Bilgi ve Ağ Güvenliği</t>
  </si>
  <si>
    <t>BGP112</t>
  </si>
  <si>
    <t>BGP114</t>
  </si>
  <si>
    <t>Veri Yapıları ve Programlama</t>
  </si>
  <si>
    <t>BGP110</t>
  </si>
  <si>
    <t>Bilişim Hukuku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</si>
  <si>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</si>
  <si>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</si>
  <si>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</si>
  <si>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</si>
  <si>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</si>
  <si>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</si>
  <si>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</si>
  <si>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</si>
  <si>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</si>
  <si>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</si>
  <si>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BGP218</t>
  </si>
  <si>
    <t>Kriptoloji Algoritmaları</t>
  </si>
  <si>
    <t>BGP234</t>
  </si>
  <si>
    <t>D202</t>
  </si>
  <si>
    <t>Mobil Programlama (A Şubesi)</t>
  </si>
  <si>
    <t>Mobil Programlama (B Şubesi)</t>
  </si>
  <si>
    <t>BİP227.</t>
  </si>
  <si>
    <t>İnternet Programcılığı-I (A Şubesi)</t>
  </si>
  <si>
    <t>İnternet Programcılığı-I (B Şubesi)</t>
  </si>
  <si>
    <t>BİP203.</t>
  </si>
  <si>
    <t>2024-2025</t>
  </si>
  <si>
    <t>A ŞUBESİ</t>
  </si>
  <si>
    <t>B ŞUBESİ</t>
  </si>
  <si>
    <t>SSD295</t>
  </si>
  <si>
    <t>SSD254</t>
  </si>
  <si>
    <t>SSD285</t>
  </si>
  <si>
    <t>SSD092</t>
  </si>
  <si>
    <t>SSD078</t>
  </si>
  <si>
    <t>SSD311</t>
  </si>
  <si>
    <t>Finansal Okur Yazarlık</t>
  </si>
  <si>
    <t>Öğr. Gör. Azize Zehra Çelenli BAŞARAN</t>
  </si>
  <si>
    <t>Bilişim Güvenliği</t>
  </si>
  <si>
    <t>Evcil Hayvan Bakımı</t>
  </si>
  <si>
    <t>Sağlıklı Beslenme</t>
  </si>
  <si>
    <t>İletişim Beden Dili</t>
  </si>
  <si>
    <t>Öğr. Gör. Dursun KIRMEMİŞ</t>
  </si>
  <si>
    <t>Satranç</t>
  </si>
  <si>
    <t>2024-2025 EĞİTİM ÖĞRETİM YILI GÜZ YARIYILI</t>
  </si>
  <si>
    <t>SOSYAL SEÇMELİ DERS PROGRAMI</t>
  </si>
  <si>
    <t>bip111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</si>
</sst>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32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8"/>
      <name val="Times New Roman"/>
      <family val="1"/>
      <charset val="162"/>
    </font>
    <font>
      <sz val="36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7"/>
      <color theme="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sz val="7"/>
      <color rgb="FFFF0000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sz val="7"/>
      <name val="Times New Roman"/>
      <family val="1"/>
      <charset val="162"/>
    </font>
    <font>
      <b/>
      <sz val="7"/>
      <color rgb="FFFF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0"/>
      <name val="Arial Narrow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5" fillId="0" borderId="0"/>
    <xf numFmtId="0" fontId="26" fillId="0" borderId="0"/>
  </cellStyleXfs>
  <cellXfs count="4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1" fillId="0" borderId="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left" vertical="center"/>
    </xf>
    <xf numFmtId="0" fontId="8" fillId="3" borderId="16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center"/>
    </xf>
    <xf numFmtId="0" fontId="7" fillId="3" borderId="5" xfId="0" applyNumberFormat="1" applyFont="1" applyFill="1" applyBorder="1"/>
    <xf numFmtId="0" fontId="7" fillId="3" borderId="5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/>
    <xf numFmtId="0" fontId="7" fillId="3" borderId="3" xfId="0" applyNumberFormat="1" applyFont="1" applyFill="1" applyBorder="1" applyAlignment="1">
      <alignment horizontal="center"/>
    </xf>
    <xf numFmtId="0" fontId="7" fillId="3" borderId="3" xfId="0" applyNumberFormat="1" applyFont="1" applyFill="1" applyBorder="1"/>
    <xf numFmtId="0" fontId="7" fillId="3" borderId="3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/>
    <xf numFmtId="0" fontId="7" fillId="3" borderId="10" xfId="0" applyNumberFormat="1" applyFont="1" applyFill="1" applyBorder="1" applyAlignment="1">
      <alignment horizontal="center"/>
    </xf>
    <xf numFmtId="0" fontId="7" fillId="3" borderId="10" xfId="0" applyNumberFormat="1" applyFont="1" applyFill="1" applyBorder="1"/>
    <xf numFmtId="0" fontId="7" fillId="3" borderId="10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/>
    <xf numFmtId="0" fontId="7" fillId="4" borderId="5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left" vertical="center"/>
    </xf>
    <xf numFmtId="0" fontId="7" fillId="4" borderId="6" xfId="0" applyNumberFormat="1" applyFont="1" applyFill="1" applyBorder="1"/>
    <xf numFmtId="0" fontId="7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left" vertical="center"/>
    </xf>
    <xf numFmtId="0" fontId="7" fillId="4" borderId="8" xfId="0" applyNumberFormat="1" applyFont="1" applyFill="1" applyBorder="1"/>
    <xf numFmtId="0" fontId="7" fillId="4" borderId="3" xfId="0" applyNumberFormat="1" applyFont="1" applyFill="1" applyBorder="1" applyAlignment="1">
      <alignment vertic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left" vertical="center"/>
    </xf>
    <xf numFmtId="0" fontId="7" fillId="4" borderId="10" xfId="0" applyNumberFormat="1" applyFont="1" applyFill="1" applyBorder="1" applyAlignment="1">
      <alignment horizontal="center"/>
    </xf>
    <xf numFmtId="0" fontId="9" fillId="4" borderId="10" xfId="0" applyNumberFormat="1" applyFont="1" applyFill="1" applyBorder="1" applyAlignment="1">
      <alignment horizontal="left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0" fillId="4" borderId="11" xfId="0" applyNumberFormat="1" applyFont="1" applyFill="1" applyBorder="1"/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vertical="center" wrapText="1"/>
    </xf>
    <xf numFmtId="0" fontId="7" fillId="4" borderId="6" xfId="0" applyNumberFormat="1" applyFont="1" applyFill="1" applyBorder="1" applyAlignment="1">
      <alignment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vertical="center" wrapText="1"/>
    </xf>
    <xf numFmtId="0" fontId="7" fillId="4" borderId="8" xfId="0" applyNumberFormat="1" applyFont="1" applyFill="1" applyBorder="1" applyAlignment="1">
      <alignment vertical="center" wrapText="1"/>
    </xf>
    <xf numFmtId="0" fontId="7" fillId="4" borderId="12" xfId="0" applyNumberFormat="1" applyFont="1" applyFill="1" applyBorder="1" applyAlignment="1">
      <alignment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vertical="center" wrapText="1"/>
    </xf>
    <xf numFmtId="0" fontId="7" fillId="4" borderId="11" xfId="0" applyNumberFormat="1" applyFont="1" applyFill="1" applyBorder="1" applyAlignment="1">
      <alignment vertical="center" wrapText="1"/>
    </xf>
    <xf numFmtId="0" fontId="1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17" xfId="0" applyFont="1" applyBorder="1" applyProtection="1"/>
    <xf numFmtId="0" fontId="4" fillId="0" borderId="16" xfId="0" applyFont="1" applyBorder="1" applyProtection="1"/>
    <xf numFmtId="0" fontId="4" fillId="0" borderId="16" xfId="0" applyFont="1" applyBorder="1" applyAlignment="1" applyProtection="1">
      <alignment horizontal="center" vertical="center"/>
    </xf>
    <xf numFmtId="0" fontId="4" fillId="0" borderId="23" xfId="0" applyFont="1" applyBorder="1" applyProtection="1"/>
    <xf numFmtId="20" fontId="4" fillId="0" borderId="5" xfId="0" applyNumberFormat="1" applyFont="1" applyBorder="1" applyAlignment="1" applyProtection="1"/>
    <xf numFmtId="20" fontId="4" fillId="0" borderId="5" xfId="0" applyNumberFormat="1" applyFont="1" applyBorder="1" applyAlignment="1" applyProtection="1">
      <alignment horizontal="center" vertical="center"/>
    </xf>
    <xf numFmtId="20" fontId="4" fillId="0" borderId="3" xfId="0" applyNumberFormat="1" applyFont="1" applyBorder="1" applyAlignment="1" applyProtection="1"/>
    <xf numFmtId="20" fontId="4" fillId="0" borderId="3" xfId="0" applyNumberFormat="1" applyFont="1" applyBorder="1" applyAlignment="1" applyProtection="1">
      <alignment horizontal="center" vertical="center"/>
    </xf>
    <xf numFmtId="20" fontId="4" fillId="0" borderId="26" xfId="0" applyNumberFormat="1" applyFont="1" applyBorder="1" applyAlignment="1" applyProtection="1"/>
    <xf numFmtId="20" fontId="4" fillId="0" borderId="26" xfId="0" applyNumberFormat="1" applyFont="1" applyBorder="1" applyAlignment="1" applyProtection="1">
      <alignment horizontal="center" vertical="center"/>
    </xf>
    <xf numFmtId="20" fontId="4" fillId="0" borderId="10" xfId="0" applyNumberFormat="1" applyFont="1" applyBorder="1" applyAlignment="1" applyProtection="1"/>
    <xf numFmtId="20" fontId="4" fillId="0" borderId="10" xfId="0" applyNumberFormat="1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3" xfId="0" applyFont="1" applyBorder="1" applyProtection="1"/>
    <xf numFmtId="0" fontId="1" fillId="0" borderId="10" xfId="0" applyFont="1" applyBorder="1" applyProtection="1"/>
    <xf numFmtId="0" fontId="4" fillId="0" borderId="17" xfId="0" applyFont="1" applyBorder="1" applyAlignment="1" applyProtection="1">
      <alignment horizontal="center" vertical="center"/>
    </xf>
    <xf numFmtId="0" fontId="14" fillId="0" borderId="0" xfId="0" applyFont="1" applyProtection="1"/>
    <xf numFmtId="0" fontId="15" fillId="0" borderId="0" xfId="0" applyFont="1" applyProtection="1"/>
    <xf numFmtId="0" fontId="4" fillId="0" borderId="0" xfId="0" quotePrefix="1" applyFont="1" applyProtection="1"/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7" fillId="0" borderId="8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5" fillId="0" borderId="0" xfId="0" applyFont="1"/>
    <xf numFmtId="0" fontId="4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6" fillId="8" borderId="30" xfId="0" applyFont="1" applyFill="1" applyBorder="1" applyAlignment="1">
      <alignment horizontal="center" vertical="center"/>
    </xf>
    <xf numFmtId="0" fontId="17" fillId="0" borderId="31" xfId="0" applyFont="1" applyBorder="1"/>
    <xf numFmtId="0" fontId="17" fillId="0" borderId="31" xfId="0" applyFont="1" applyBorder="1" applyAlignment="1">
      <alignment horizontal="center"/>
    </xf>
    <xf numFmtId="49" fontId="17" fillId="0" borderId="31" xfId="0" applyNumberFormat="1" applyFont="1" applyBorder="1" applyAlignment="1">
      <alignment horizontal="center"/>
    </xf>
    <xf numFmtId="0" fontId="17" fillId="0" borderId="34" xfId="0" applyFont="1" applyBorder="1" applyAlignment="1">
      <alignment horizontal="left"/>
    </xf>
    <xf numFmtId="0" fontId="16" fillId="8" borderId="7" xfId="0" applyFont="1" applyFill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8" borderId="7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9" xfId="0" applyFont="1" applyBorder="1"/>
    <xf numFmtId="0" fontId="17" fillId="0" borderId="8" xfId="0" applyFont="1" applyBorder="1"/>
    <xf numFmtId="0" fontId="16" fillId="0" borderId="7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Protection="1"/>
    <xf numFmtId="0" fontId="1" fillId="0" borderId="27" xfId="0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20" fillId="0" borderId="0" xfId="0" applyFont="1" applyBorder="1"/>
    <xf numFmtId="0" fontId="18" fillId="7" borderId="13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20" fontId="21" fillId="0" borderId="5" xfId="0" applyNumberFormat="1" applyFont="1" applyBorder="1" applyAlignment="1">
      <alignment vertical="center"/>
    </xf>
    <xf numFmtId="0" fontId="21" fillId="0" borderId="5" xfId="0" applyFont="1" applyBorder="1" applyAlignment="1" applyProtection="1">
      <alignment vertical="center"/>
      <protection locked="0"/>
    </xf>
    <xf numFmtId="0" fontId="21" fillId="0" borderId="5" xfId="0" applyNumberFormat="1" applyFont="1" applyBorder="1" applyAlignment="1" applyProtection="1">
      <alignment vertical="center"/>
      <protection locked="0"/>
    </xf>
    <xf numFmtId="0" fontId="21" fillId="0" borderId="5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vertical="center"/>
    </xf>
    <xf numFmtId="20" fontId="18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20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 applyProtection="1">
      <alignment vertical="center"/>
      <protection locked="0"/>
    </xf>
    <xf numFmtId="0" fontId="21" fillId="0" borderId="3" xfId="0" applyNumberFormat="1" applyFont="1" applyBorder="1" applyAlignment="1" applyProtection="1">
      <alignment vertical="center"/>
      <protection locked="0"/>
    </xf>
    <xf numFmtId="0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20" fontId="18" fillId="7" borderId="3" xfId="0" applyNumberFormat="1" applyFont="1" applyFill="1" applyBorder="1" applyAlignment="1">
      <alignment horizontal="center" vertical="center"/>
    </xf>
    <xf numFmtId="0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164" fontId="21" fillId="7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20" fontId="18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20" fontId="21" fillId="0" borderId="10" xfId="0" applyNumberFormat="1" applyFont="1" applyBorder="1" applyAlignment="1">
      <alignment vertical="center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0" xfId="0" applyNumberFormat="1" applyFont="1" applyBorder="1" applyAlignment="1" applyProtection="1">
      <alignment vertical="center"/>
      <protection locked="0"/>
    </xf>
    <xf numFmtId="0" fontId="21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20" fontId="18" fillId="7" borderId="26" xfId="0" applyNumberFormat="1" applyFont="1" applyFill="1" applyBorder="1" applyAlignment="1">
      <alignment horizontal="center" vertical="center"/>
    </xf>
    <xf numFmtId="0" fontId="21" fillId="7" borderId="26" xfId="0" applyNumberFormat="1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/>
    </xf>
    <xf numFmtId="164" fontId="21" fillId="7" borderId="26" xfId="0" applyNumberFormat="1" applyFont="1" applyFill="1" applyBorder="1" applyAlignment="1">
      <alignment horizontal="center" vertical="center"/>
    </xf>
    <xf numFmtId="20" fontId="18" fillId="7" borderId="10" xfId="0" applyNumberFormat="1" applyFont="1" applyFill="1" applyBorder="1" applyAlignment="1">
      <alignment horizontal="center" vertical="center"/>
    </xf>
    <xf numFmtId="0" fontId="21" fillId="7" borderId="10" xfId="0" applyNumberFormat="1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164" fontId="21" fillId="7" borderId="10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4" fillId="0" borderId="0" xfId="0" applyFont="1"/>
    <xf numFmtId="0" fontId="17" fillId="0" borderId="3" xfId="1" applyFont="1" applyBorder="1"/>
    <xf numFmtId="0" fontId="17" fillId="0" borderId="12" xfId="0" applyFont="1" applyBorder="1"/>
    <xf numFmtId="0" fontId="17" fillId="8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/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/>
    <xf numFmtId="0" fontId="17" fillId="0" borderId="3" xfId="0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0" fontId="17" fillId="0" borderId="8" xfId="0" applyFont="1" applyFill="1" applyBorder="1"/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/>
    <xf numFmtId="0" fontId="17" fillId="0" borderId="19" xfId="0" applyFont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/>
      <protection locked="0"/>
    </xf>
    <xf numFmtId="164" fontId="22" fillId="0" borderId="5" xfId="0" applyNumberFormat="1" applyFont="1" applyBorder="1" applyAlignment="1">
      <alignment horizontal="center" vertical="center"/>
    </xf>
    <xf numFmtId="164" fontId="22" fillId="7" borderId="3" xfId="0" applyNumberFormat="1" applyFont="1" applyFill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7" borderId="26" xfId="0" applyNumberFormat="1" applyFont="1" applyFill="1" applyBorder="1" applyAlignment="1">
      <alignment horizontal="center" vertical="center"/>
    </xf>
    <xf numFmtId="164" fontId="22" fillId="7" borderId="1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6" fillId="8" borderId="35" xfId="0" applyFont="1" applyFill="1" applyBorder="1" applyAlignment="1">
      <alignment horizontal="center" vertical="center"/>
    </xf>
    <xf numFmtId="0" fontId="17" fillId="0" borderId="5" xfId="2" applyFont="1" applyBorder="1" applyAlignment="1">
      <alignment horizontal="left" vertical="center"/>
    </xf>
    <xf numFmtId="0" fontId="17" fillId="0" borderId="28" xfId="0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8" borderId="36" xfId="0" applyFont="1" applyFill="1" applyBorder="1" applyAlignment="1">
      <alignment horizontal="center" vertical="center"/>
    </xf>
    <xf numFmtId="0" fontId="16" fillId="0" borderId="3" xfId="2" applyFont="1" applyBorder="1" applyProtection="1">
      <protection locked="0"/>
    </xf>
    <xf numFmtId="0" fontId="17" fillId="0" borderId="29" xfId="0" applyFont="1" applyBorder="1" applyAlignment="1">
      <alignment horizontal="center"/>
    </xf>
    <xf numFmtId="0" fontId="16" fillId="8" borderId="36" xfId="0" applyFont="1" applyFill="1" applyBorder="1" applyAlignment="1">
      <alignment horizontal="center" vertical="center"/>
    </xf>
    <xf numFmtId="0" fontId="16" fillId="0" borderId="3" xfId="2" applyFont="1" applyBorder="1" applyAlignment="1" applyProtection="1">
      <alignment horizontal="left"/>
      <protection locked="0"/>
    </xf>
    <xf numFmtId="0" fontId="17" fillId="0" borderId="33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7" fillId="0" borderId="3" xfId="2" applyFont="1" applyBorder="1" applyAlignment="1">
      <alignment horizontal="left" vertical="center"/>
    </xf>
    <xf numFmtId="0" fontId="16" fillId="0" borderId="3" xfId="2" applyFont="1" applyBorder="1" applyAlignment="1" applyProtection="1">
      <alignment horizontal="justify" wrapText="1"/>
      <protection locked="0"/>
    </xf>
    <xf numFmtId="0" fontId="16" fillId="8" borderId="29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0" borderId="5" xfId="2" applyFont="1" applyBorder="1" applyAlignment="1" applyProtection="1">
      <alignment horizontal="left"/>
      <protection locked="0"/>
    </xf>
    <xf numFmtId="0" fontId="27" fillId="0" borderId="5" xfId="0" applyFont="1" applyBorder="1" applyAlignment="1" applyProtection="1">
      <alignment horizontal="justify"/>
      <protection locked="0"/>
    </xf>
    <xf numFmtId="0" fontId="17" fillId="0" borderId="6" xfId="0" applyFont="1" applyBorder="1"/>
    <xf numFmtId="0" fontId="27" fillId="0" borderId="3" xfId="0" applyFont="1" applyBorder="1" applyAlignment="1" applyProtection="1">
      <alignment horizontal="justify"/>
      <protection locked="0"/>
    </xf>
    <xf numFmtId="0" fontId="16" fillId="0" borderId="7" xfId="0" applyFont="1" applyBorder="1" applyAlignment="1">
      <alignment horizontal="center" vertical="center"/>
    </xf>
    <xf numFmtId="0" fontId="17" fillId="0" borderId="28" xfId="2" applyFont="1" applyBorder="1" applyAlignment="1">
      <alignment horizontal="left" vertical="center"/>
    </xf>
    <xf numFmtId="0" fontId="16" fillId="0" borderId="29" xfId="2" applyFont="1" applyBorder="1" applyProtection="1">
      <protection locked="0"/>
    </xf>
    <xf numFmtId="0" fontId="16" fillId="0" borderId="33" xfId="2" applyFont="1" applyBorder="1" applyAlignment="1" applyProtection="1">
      <alignment horizontal="left"/>
      <protection locked="0"/>
    </xf>
    <xf numFmtId="0" fontId="17" fillId="0" borderId="33" xfId="2" applyFont="1" applyBorder="1" applyAlignment="1">
      <alignment horizontal="left" vertical="center"/>
    </xf>
    <xf numFmtId="0" fontId="16" fillId="0" borderId="29" xfId="2" applyFont="1" applyBorder="1" applyAlignment="1" applyProtection="1">
      <alignment horizontal="justify" wrapText="1"/>
      <protection locked="0"/>
    </xf>
    <xf numFmtId="0" fontId="16" fillId="0" borderId="33" xfId="2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1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justify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7" fillId="6" borderId="3" xfId="0" applyFont="1" applyFill="1" applyBorder="1"/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2" fillId="0" borderId="31" xfId="0" applyFont="1" applyBorder="1" applyAlignment="1">
      <alignment horizontal="center" vertical="center"/>
    </xf>
    <xf numFmtId="20" fontId="18" fillId="0" borderId="31" xfId="0" applyNumberFormat="1" applyFont="1" applyBorder="1" applyAlignment="1">
      <alignment horizontal="center" vertical="center"/>
    </xf>
    <xf numFmtId="164" fontId="22" fillId="0" borderId="31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6" xfId="0" applyFont="1" applyFill="1" applyBorder="1" applyAlignment="1" applyProtection="1">
      <alignment vertical="center"/>
    </xf>
    <xf numFmtId="0" fontId="28" fillId="7" borderId="16" xfId="0" applyFont="1" applyFill="1" applyBorder="1" applyAlignment="1">
      <alignment vertical="center"/>
    </xf>
    <xf numFmtId="0" fontId="28" fillId="7" borderId="23" xfId="0" applyFont="1" applyFill="1" applyBorder="1" applyAlignment="1" applyProtection="1">
      <alignment horizontal="left" vertical="center"/>
    </xf>
    <xf numFmtId="20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5" xfId="0" applyNumberFormat="1" applyFont="1" applyBorder="1" applyAlignment="1" applyProtection="1">
      <alignment vertical="center"/>
    </xf>
    <xf numFmtId="0" fontId="29" fillId="0" borderId="5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vertical="center"/>
    </xf>
    <xf numFmtId="0" fontId="29" fillId="0" borderId="6" xfId="0" applyNumberFormat="1" applyFont="1" applyBorder="1" applyAlignment="1" applyProtection="1">
      <alignment horizontal="left" vertical="center"/>
    </xf>
    <xf numFmtId="2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3" xfId="0" applyNumberFormat="1" applyFont="1" applyBorder="1" applyAlignment="1" applyProtection="1">
      <alignment vertical="center"/>
    </xf>
    <xf numFmtId="0" fontId="29" fillId="0" borderId="3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vertical="center"/>
    </xf>
    <xf numFmtId="0" fontId="29" fillId="0" borderId="8" xfId="0" applyNumberFormat="1" applyFont="1" applyBorder="1" applyAlignment="1" applyProtection="1">
      <alignment horizontal="left" vertical="center"/>
    </xf>
    <xf numFmtId="20" fontId="29" fillId="0" borderId="26" xfId="0" applyNumberFormat="1" applyFont="1" applyBorder="1" applyAlignment="1">
      <alignment horizontal="center" vertical="center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6" xfId="0" applyNumberFormat="1" applyFont="1" applyBorder="1" applyAlignment="1" applyProtection="1">
      <alignment vertical="center"/>
    </xf>
    <xf numFmtId="0" fontId="29" fillId="0" borderId="26" xfId="0" applyNumberFormat="1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vertical="center"/>
    </xf>
    <xf numFmtId="0" fontId="29" fillId="0" borderId="27" xfId="0" applyNumberFormat="1" applyFont="1" applyBorder="1" applyAlignment="1" applyProtection="1">
      <alignment horizontal="left" vertical="center"/>
    </xf>
    <xf numFmtId="20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0" xfId="0" applyNumberFormat="1" applyFont="1" applyBorder="1" applyAlignment="1" applyProtection="1">
      <alignment vertical="center"/>
    </xf>
    <xf numFmtId="0" fontId="29" fillId="0" borderId="10" xfId="0" applyNumberFormat="1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vertical="center"/>
    </xf>
    <xf numFmtId="0" fontId="29" fillId="0" borderId="11" xfId="0" applyNumberFormat="1" applyFont="1" applyBorder="1" applyAlignment="1" applyProtection="1">
      <alignment horizontal="left" vertical="center"/>
    </xf>
    <xf numFmtId="20" fontId="29" fillId="0" borderId="31" xfId="0" applyNumberFormat="1" applyFont="1" applyBorder="1" applyAlignment="1">
      <alignment horizontal="center" vertical="center"/>
    </xf>
    <xf numFmtId="0" fontId="29" fillId="0" borderId="31" xfId="0" applyNumberFormat="1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vertical="center"/>
    </xf>
    <xf numFmtId="0" fontId="29" fillId="0" borderId="12" xfId="0" applyNumberFormat="1" applyFont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20" fontId="4" fillId="0" borderId="31" xfId="0" applyNumberFormat="1" applyFont="1" applyBorder="1" applyAlignment="1" applyProtection="1"/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Protection="1"/>
    <xf numFmtId="0" fontId="1" fillId="0" borderId="12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>
      <alignment horizontal="center" vertical="center"/>
    </xf>
    <xf numFmtId="0" fontId="1" fillId="0" borderId="37" xfId="0" applyFont="1" applyBorder="1" applyProtection="1"/>
    <xf numFmtId="20" fontId="4" fillId="0" borderId="37" xfId="0" applyNumberFormat="1" applyFont="1" applyBorder="1" applyAlignment="1" applyProtection="1"/>
    <xf numFmtId="0" fontId="1" fillId="0" borderId="37" xfId="0" applyFont="1" applyBorder="1" applyAlignment="1" applyProtection="1">
      <alignment horizontal="center"/>
      <protection locked="0"/>
    </xf>
    <xf numFmtId="0" fontId="2" fillId="0" borderId="0" xfId="0" applyFont="1"/>
    <xf numFmtId="0" fontId="0" fillId="0" borderId="0" xfId="0" applyNumberFormat="1" applyFont="1"/>
    <xf numFmtId="0" fontId="7" fillId="3" borderId="8" xfId="0" applyNumberFormat="1" applyFont="1" applyFill="1" applyBorder="1"/>
    <xf numFmtId="0" fontId="7" fillId="4" borderId="11" xfId="0" applyNumberFormat="1" applyFont="1" applyFill="1" applyBorder="1" applyAlignment="1">
      <alignment vertical="center" wrapText="1"/>
    </xf>
    <xf numFmtId="0" fontId="1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17" xfId="0" applyFont="1" applyBorder="1" applyProtection="1"/>
    <xf numFmtId="0" fontId="4" fillId="0" borderId="16" xfId="0" applyFont="1" applyBorder="1" applyProtection="1"/>
    <xf numFmtId="0" fontId="4" fillId="0" borderId="16" xfId="0" applyFont="1" applyBorder="1" applyAlignment="1" applyProtection="1">
      <alignment horizontal="center" vertical="center"/>
    </xf>
    <xf numFmtId="20" fontId="4" fillId="0" borderId="5" xfId="0" applyNumberFormat="1" applyFont="1" applyBorder="1" applyAlignment="1" applyProtection="1"/>
    <xf numFmtId="20" fontId="4" fillId="0" borderId="5" xfId="0" applyNumberFormat="1" applyFont="1" applyBorder="1" applyAlignment="1" applyProtection="1">
      <alignment horizontal="center" vertical="center"/>
    </xf>
    <xf numFmtId="20" fontId="4" fillId="0" borderId="3" xfId="0" applyNumberFormat="1" applyFont="1" applyBorder="1" applyAlignment="1" applyProtection="1"/>
    <xf numFmtId="20" fontId="4" fillId="0" borderId="3" xfId="0" applyNumberFormat="1" applyFont="1" applyBorder="1" applyAlignment="1" applyProtection="1">
      <alignment horizontal="center" vertical="center"/>
    </xf>
    <xf numFmtId="20" fontId="4" fillId="0" borderId="10" xfId="0" applyNumberFormat="1" applyFont="1" applyBorder="1" applyAlignment="1" applyProtection="1"/>
    <xf numFmtId="20" fontId="4" fillId="0" borderId="10" xfId="0" applyNumberFormat="1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3" xfId="0" applyFont="1" applyBorder="1" applyProtection="1"/>
    <xf numFmtId="0" fontId="1" fillId="0" borderId="10" xfId="0" applyFont="1" applyBorder="1" applyProtection="1"/>
    <xf numFmtId="0" fontId="4" fillId="0" borderId="1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6" fillId="8" borderId="7" xfId="0" applyFont="1" applyFill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21" fillId="0" borderId="3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</xf>
    <xf numFmtId="20" fontId="4" fillId="0" borderId="31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5" fillId="0" borderId="17" xfId="0" applyFont="1" applyBorder="1" applyProtection="1"/>
    <xf numFmtId="0" fontId="5" fillId="0" borderId="16" xfId="0" applyFont="1" applyBorder="1" applyProtection="1"/>
    <xf numFmtId="0" fontId="5" fillId="0" borderId="16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20" fontId="5" fillId="0" borderId="5" xfId="0" applyNumberFormat="1" applyFont="1" applyBorder="1" applyAlignment="1" applyProtection="1"/>
    <xf numFmtId="0" fontId="30" fillId="0" borderId="5" xfId="0" applyFont="1" applyBorder="1" applyProtection="1"/>
    <xf numFmtId="0" fontId="30" fillId="0" borderId="6" xfId="0" applyFont="1" applyBorder="1" applyAlignment="1" applyProtection="1">
      <alignment horizontal="center" vertical="center"/>
      <protection locked="0"/>
    </xf>
    <xf numFmtId="20" fontId="5" fillId="0" borderId="3" xfId="0" applyNumberFormat="1" applyFont="1" applyBorder="1" applyAlignment="1" applyProtection="1"/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Protection="1"/>
    <xf numFmtId="0" fontId="30" fillId="0" borderId="8" xfId="0" applyFont="1" applyBorder="1" applyAlignment="1" applyProtection="1">
      <alignment horizontal="center" vertical="center"/>
      <protection locked="0"/>
    </xf>
    <xf numFmtId="20" fontId="5" fillId="0" borderId="10" xfId="0" applyNumberFormat="1" applyFont="1" applyBorder="1" applyAlignment="1" applyProtection="1"/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Protection="1"/>
    <xf numFmtId="0" fontId="30" fillId="0" borderId="11" xfId="0" applyFont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Alignment="1">
      <alignment horizontal="center" vertical="center" textRotation="90"/>
    </xf>
    <xf numFmtId="0" fontId="6" fillId="0" borderId="18" xfId="0" applyNumberFormat="1" applyFont="1" applyFill="1" applyBorder="1" applyAlignment="1">
      <alignment horizontal="center"/>
    </xf>
    <xf numFmtId="0" fontId="6" fillId="0" borderId="21" xfId="0" applyNumberFormat="1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 textRotation="90"/>
    </xf>
    <xf numFmtId="0" fontId="4" fillId="0" borderId="7" xfId="0" applyFont="1" applyBorder="1" applyAlignment="1" applyProtection="1">
      <alignment horizontal="center" vertical="center" textRotation="90"/>
    </xf>
    <xf numFmtId="0" fontId="4" fillId="0" borderId="25" xfId="0" applyFont="1" applyBorder="1" applyAlignment="1" applyProtection="1">
      <alignment horizontal="center" vertical="center" textRotation="90"/>
    </xf>
    <xf numFmtId="0" fontId="4" fillId="0" borderId="5" xfId="0" applyFont="1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 textRotation="90"/>
    </xf>
    <xf numFmtId="0" fontId="4" fillId="0" borderId="26" xfId="0" applyFont="1" applyBorder="1" applyAlignment="1" applyProtection="1">
      <alignment horizontal="center" vertical="center" textRotation="90"/>
    </xf>
    <xf numFmtId="0" fontId="4" fillId="0" borderId="9" xfId="0" applyFont="1" applyBorder="1" applyAlignment="1" applyProtection="1">
      <alignment horizontal="center" vertical="center" textRotation="90"/>
    </xf>
    <xf numFmtId="0" fontId="4" fillId="0" borderId="10" xfId="0" applyFont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/>
    </xf>
    <xf numFmtId="0" fontId="4" fillId="0" borderId="30" xfId="0" applyFont="1" applyBorder="1" applyAlignment="1" applyProtection="1">
      <alignment horizontal="center" vertical="center" textRotation="90"/>
    </xf>
    <xf numFmtId="0" fontId="4" fillId="0" borderId="31" xfId="0" applyFont="1" applyBorder="1" applyAlignment="1" applyProtection="1">
      <alignment horizontal="center" vertical="center" textRotation="90"/>
    </xf>
    <xf numFmtId="0" fontId="4" fillId="0" borderId="29" xfId="0" applyFont="1" applyBorder="1" applyAlignment="1" applyProtection="1">
      <alignment horizontal="center" vertical="center" textRotation="90"/>
    </xf>
    <xf numFmtId="0" fontId="4" fillId="0" borderId="28" xfId="0" applyFont="1" applyBorder="1" applyAlignment="1" applyProtection="1">
      <alignment horizontal="center" vertical="center" textRotation="90"/>
    </xf>
    <xf numFmtId="0" fontId="4" fillId="0" borderId="38" xfId="0" applyFont="1" applyBorder="1" applyAlignment="1" applyProtection="1">
      <alignment horizontal="center" vertical="center" textRotation="90"/>
    </xf>
    <xf numFmtId="0" fontId="4" fillId="0" borderId="42" xfId="0" applyFont="1" applyBorder="1" applyAlignment="1" applyProtection="1">
      <alignment horizontal="center" vertical="center" textRotation="90"/>
    </xf>
    <xf numFmtId="0" fontId="4" fillId="0" borderId="41" xfId="0" applyFont="1" applyBorder="1" applyAlignment="1" applyProtection="1">
      <alignment horizontal="center" vertical="center" textRotation="90"/>
    </xf>
    <xf numFmtId="0" fontId="4" fillId="0" borderId="44" xfId="0" applyFont="1" applyBorder="1" applyAlignment="1" applyProtection="1">
      <alignment horizontal="center" vertical="center" textRotation="90"/>
    </xf>
    <xf numFmtId="0" fontId="4" fillId="0" borderId="37" xfId="0" applyFont="1" applyBorder="1" applyAlignment="1" applyProtection="1">
      <alignment horizontal="center" vertical="center" textRotation="90"/>
    </xf>
    <xf numFmtId="0" fontId="4" fillId="0" borderId="45" xfId="0" applyFont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26" xfId="0" applyFont="1" applyBorder="1" applyAlignment="1">
      <alignment horizontal="center" textRotation="90"/>
    </xf>
    <xf numFmtId="2" fontId="4" fillId="0" borderId="5" xfId="0" applyNumberFormat="1" applyFont="1" applyBorder="1" applyAlignment="1">
      <alignment horizontal="center" textRotation="90"/>
    </xf>
    <xf numFmtId="2" fontId="4" fillId="0" borderId="3" xfId="0" applyNumberFormat="1" applyFont="1" applyBorder="1" applyAlignment="1">
      <alignment horizontal="center" textRotation="90"/>
    </xf>
    <xf numFmtId="2" fontId="4" fillId="0" borderId="26" xfId="0" applyNumberFormat="1" applyFont="1" applyBorder="1" applyAlignment="1">
      <alignment horizontal="center" textRotation="90"/>
    </xf>
    <xf numFmtId="0" fontId="18" fillId="0" borderId="4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25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 textRotation="90"/>
    </xf>
    <xf numFmtId="0" fontId="18" fillId="7" borderId="4" xfId="0" applyFont="1" applyFill="1" applyBorder="1" applyAlignment="1">
      <alignment horizontal="center" vertical="center" textRotation="90"/>
    </xf>
    <xf numFmtId="0" fontId="18" fillId="7" borderId="7" xfId="0" applyFont="1" applyFill="1" applyBorder="1" applyAlignment="1">
      <alignment horizontal="center" vertical="center" textRotation="90"/>
    </xf>
    <xf numFmtId="0" fontId="18" fillId="7" borderId="9" xfId="0" applyFont="1" applyFill="1" applyBorder="1" applyAlignment="1">
      <alignment horizontal="center" vertical="center" textRotation="90"/>
    </xf>
    <xf numFmtId="0" fontId="18" fillId="7" borderId="5" xfId="0" applyFont="1" applyFill="1" applyBorder="1" applyAlignment="1">
      <alignment horizontal="center" vertical="center" textRotation="90"/>
    </xf>
    <xf numFmtId="0" fontId="18" fillId="7" borderId="3" xfId="0" applyFont="1" applyFill="1" applyBorder="1" applyAlignment="1">
      <alignment horizontal="center" vertical="center" textRotation="90"/>
    </xf>
    <xf numFmtId="0" fontId="18" fillId="7" borderId="10" xfId="0" applyFont="1" applyFill="1" applyBorder="1" applyAlignment="1">
      <alignment horizontal="center" vertical="center" textRotation="90"/>
    </xf>
    <xf numFmtId="0" fontId="13" fillId="0" borderId="0" xfId="0" applyFont="1" applyAlignment="1" applyProtection="1">
      <alignment horizontal="center"/>
      <protection locked="0"/>
    </xf>
    <xf numFmtId="0" fontId="28" fillId="7" borderId="4" xfId="0" applyFont="1" applyFill="1" applyBorder="1" applyAlignment="1">
      <alignment horizontal="center" vertical="center" textRotation="90"/>
    </xf>
    <xf numFmtId="0" fontId="28" fillId="7" borderId="7" xfId="0" applyFont="1" applyFill="1" applyBorder="1" applyAlignment="1">
      <alignment horizontal="center" vertical="center" textRotation="90"/>
    </xf>
    <xf numFmtId="0" fontId="28" fillId="7" borderId="9" xfId="0" applyFont="1" applyFill="1" applyBorder="1" applyAlignment="1">
      <alignment horizontal="center" vertical="center" textRotation="90"/>
    </xf>
    <xf numFmtId="0" fontId="28" fillId="7" borderId="5" xfId="0" applyFont="1" applyFill="1" applyBorder="1" applyAlignment="1">
      <alignment horizontal="center" vertical="center" textRotation="90"/>
    </xf>
    <xf numFmtId="0" fontId="28" fillId="7" borderId="3" xfId="0" applyFont="1" applyFill="1" applyBorder="1" applyAlignment="1">
      <alignment horizontal="center" vertical="center" textRotation="90"/>
    </xf>
    <xf numFmtId="0" fontId="28" fillId="7" borderId="10" xfId="0" applyFont="1" applyFill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4" fillId="0" borderId="32" xfId="0" applyFont="1" applyBorder="1" applyAlignment="1" applyProtection="1">
      <alignment horizontal="left" vertical="center"/>
      <protection locked="0"/>
    </xf>
    <xf numFmtId="0" fontId="28" fillId="7" borderId="30" xfId="0" applyFont="1" applyFill="1" applyBorder="1" applyAlignment="1">
      <alignment horizontal="center" vertical="center" textRotation="90"/>
    </xf>
    <xf numFmtId="0" fontId="28" fillId="7" borderId="25" xfId="0" applyFont="1" applyFill="1" applyBorder="1" applyAlignment="1">
      <alignment horizontal="center" vertical="center" textRotation="90"/>
    </xf>
    <xf numFmtId="0" fontId="28" fillId="7" borderId="31" xfId="0" applyFont="1" applyFill="1" applyBorder="1" applyAlignment="1">
      <alignment horizontal="center" vertical="center" textRotation="90"/>
    </xf>
    <xf numFmtId="0" fontId="28" fillId="7" borderId="26" xfId="0" applyFont="1" applyFill="1" applyBorder="1" applyAlignment="1">
      <alignment horizontal="center" vertical="center" textRotation="90"/>
    </xf>
    <xf numFmtId="0" fontId="4" fillId="0" borderId="6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27" xfId="0" applyFont="1" applyBorder="1" applyAlignment="1">
      <alignment horizontal="center" textRotation="90"/>
    </xf>
    <xf numFmtId="0" fontId="5" fillId="0" borderId="0" xfId="0" applyFont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 textRotation="90"/>
    </xf>
    <xf numFmtId="0" fontId="5" fillId="0" borderId="38" xfId="0" applyFont="1" applyBorder="1" applyAlignment="1" applyProtection="1">
      <alignment horizontal="center" vertical="center" textRotation="90"/>
    </xf>
    <xf numFmtId="0" fontId="5" fillId="0" borderId="42" xfId="0" applyFont="1" applyBorder="1" applyAlignment="1" applyProtection="1">
      <alignment horizontal="center" vertical="center" textRotation="90"/>
    </xf>
  </cellXfs>
  <cellStyles count="3">
    <cellStyle name="Normal" xfId="0" builtinId="0"/>
    <cellStyle name="Normal 2" xfId="2"/>
    <cellStyle name="Normal 2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22" fmlaLink="$L$3" fmlaRange="$L$4:$L$40" noThreeD="1" sel="14" val="5"/>
</file>

<file path=xl/ctrlProps/ctrlProp2.xml><?xml version="1.0" encoding="utf-8"?>
<formControlPr xmlns="http://schemas.microsoft.com/office/spreadsheetml/2009/9/main" objectType="Drop" dropLines="20" dropStyle="combo" dx="22" fmlaLink="$L$3" fmlaRange="$L$4:$L$40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492124</xdr:colOff>
      <xdr:row>0</xdr:row>
      <xdr:rowOff>47628</xdr:rowOff>
    </xdr:from>
    <xdr:to>
      <xdr:col>3</xdr:col>
      <xdr:colOff>838298</xdr:colOff>
      <xdr:row>2</xdr:row>
      <xdr:rowOff>81715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37" y="47628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157558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7864" cy="446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</xdr:row>
          <xdr:rowOff>190500</xdr:rowOff>
        </xdr:from>
        <xdr:to>
          <xdr:col>7</xdr:col>
          <xdr:colOff>104775</xdr:colOff>
          <xdr:row>2</xdr:row>
          <xdr:rowOff>190500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69635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9225" cy="44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</xdr:row>
          <xdr:rowOff>9525</xdr:rowOff>
        </xdr:from>
        <xdr:to>
          <xdr:col>3</xdr:col>
          <xdr:colOff>1171575</xdr:colOff>
          <xdr:row>2</xdr:row>
          <xdr:rowOff>209550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104775</xdr:rowOff>
    </xdr:from>
    <xdr:to>
      <xdr:col>4</xdr:col>
      <xdr:colOff>142876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90525"/>
          <a:ext cx="42862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57150</xdr:rowOff>
    </xdr:from>
    <xdr:to>
      <xdr:col>3</xdr:col>
      <xdr:colOff>736699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28575</xdr:rowOff>
    </xdr:from>
    <xdr:to>
      <xdr:col>3</xdr:col>
      <xdr:colOff>927199</xdr:colOff>
      <xdr:row>2</xdr:row>
      <xdr:rowOff>56312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5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76200</xdr:rowOff>
    </xdr:from>
    <xdr:to>
      <xdr:col>3</xdr:col>
      <xdr:colOff>689074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762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57150</xdr:rowOff>
    </xdr:from>
    <xdr:to>
      <xdr:col>3</xdr:col>
      <xdr:colOff>1031974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38100</xdr:rowOff>
    </xdr:from>
    <xdr:to>
      <xdr:col>3</xdr:col>
      <xdr:colOff>898624</xdr:colOff>
      <xdr:row>2</xdr:row>
      <xdr:rowOff>65837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81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66675</xdr:rowOff>
    </xdr:from>
    <xdr:to>
      <xdr:col>3</xdr:col>
      <xdr:colOff>908149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66675</xdr:rowOff>
    </xdr:from>
    <xdr:to>
      <xdr:col>3</xdr:col>
      <xdr:colOff>612874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66675</xdr:rowOff>
    </xdr:from>
    <xdr:to>
      <xdr:col>3</xdr:col>
      <xdr:colOff>898624</xdr:colOff>
      <xdr:row>2</xdr:row>
      <xdr:rowOff>94412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workbookViewId="0">
      <selection activeCell="K2" sqref="K2"/>
    </sheetView>
  </sheetViews>
  <sheetFormatPr defaultRowHeight="15" x14ac:dyDescent="0.25"/>
  <cols>
    <col min="1" max="1" width="11.42578125" style="3" bestFit="1" customWidth="1"/>
    <col min="2" max="2" width="35.140625" style="4" customWidth="1"/>
    <col min="3" max="3" width="4.85546875" style="5" bestFit="1" customWidth="1"/>
    <col min="4" max="4" width="2.42578125" style="5" bestFit="1" customWidth="1"/>
    <col min="5" max="5" width="3.140625" style="5" customWidth="1"/>
    <col min="6" max="6" width="2.7109375" style="5" bestFit="1" customWidth="1"/>
    <col min="7" max="7" width="9.28515625" style="5" customWidth="1"/>
    <col min="8" max="8" width="39" style="4" customWidth="1"/>
    <col min="9" max="9" width="33.28515625" style="1" customWidth="1"/>
    <col min="10" max="16384" width="9.140625" style="1"/>
  </cols>
  <sheetData>
    <row r="1" spans="1:11" thickBot="1" x14ac:dyDescent="0.25">
      <c r="A1" s="392" t="s">
        <v>148</v>
      </c>
      <c r="B1" s="393"/>
      <c r="C1" s="393"/>
      <c r="D1" s="393"/>
      <c r="E1" s="393"/>
      <c r="F1" s="393"/>
      <c r="G1" s="393"/>
      <c r="H1" s="394"/>
      <c r="I1" s="401" t="s">
        <v>152</v>
      </c>
      <c r="J1" s="2" t="s">
        <v>336</v>
      </c>
      <c r="K1" s="2" t="s">
        <v>507</v>
      </c>
    </row>
    <row r="2" spans="1:11" thickBot="1" x14ac:dyDescent="0.25">
      <c r="A2" s="9" t="s">
        <v>1</v>
      </c>
      <c r="B2" s="10" t="s">
        <v>2</v>
      </c>
      <c r="C2" s="11" t="s">
        <v>10</v>
      </c>
      <c r="D2" s="9" t="s">
        <v>11</v>
      </c>
      <c r="E2" s="9" t="s">
        <v>12</v>
      </c>
      <c r="F2" s="9" t="s">
        <v>13</v>
      </c>
      <c r="G2" s="11" t="s">
        <v>14</v>
      </c>
      <c r="H2" s="12" t="s">
        <v>35</v>
      </c>
      <c r="I2" s="401"/>
      <c r="J2" s="2" t="s">
        <v>337</v>
      </c>
      <c r="K2" s="2" t="s">
        <v>341</v>
      </c>
    </row>
    <row r="3" spans="1:11" s="2" customFormat="1" x14ac:dyDescent="0.25">
      <c r="A3" s="13" t="s">
        <v>15</v>
      </c>
      <c r="B3" s="14" t="s">
        <v>16</v>
      </c>
      <c r="C3" s="15" t="s">
        <v>17</v>
      </c>
      <c r="D3" s="15">
        <v>2</v>
      </c>
      <c r="E3" s="15">
        <v>0</v>
      </c>
      <c r="F3" s="15">
        <v>2</v>
      </c>
      <c r="G3" s="15">
        <v>4</v>
      </c>
      <c r="H3" s="16" t="s">
        <v>36</v>
      </c>
      <c r="I3" s="401"/>
      <c r="J3" s="2" t="s">
        <v>340</v>
      </c>
    </row>
    <row r="4" spans="1:11" x14ac:dyDescent="0.25">
      <c r="A4" s="17" t="s">
        <v>18</v>
      </c>
      <c r="B4" s="18" t="s">
        <v>19</v>
      </c>
      <c r="C4" s="19" t="s">
        <v>17</v>
      </c>
      <c r="D4" s="19">
        <v>2</v>
      </c>
      <c r="E4" s="19">
        <v>0</v>
      </c>
      <c r="F4" s="19">
        <v>2</v>
      </c>
      <c r="G4" s="19">
        <v>4</v>
      </c>
      <c r="H4" s="20" t="s">
        <v>36</v>
      </c>
      <c r="I4" s="401"/>
      <c r="J4" s="2" t="s">
        <v>338</v>
      </c>
      <c r="K4" s="2"/>
    </row>
    <row r="5" spans="1:11" x14ac:dyDescent="0.25">
      <c r="A5" s="17" t="s">
        <v>20</v>
      </c>
      <c r="B5" s="18" t="s">
        <v>21</v>
      </c>
      <c r="C5" s="19" t="s">
        <v>17</v>
      </c>
      <c r="D5" s="19">
        <v>2</v>
      </c>
      <c r="E5" s="19">
        <v>1</v>
      </c>
      <c r="F5" s="19">
        <v>3</v>
      </c>
      <c r="G5" s="19">
        <v>4</v>
      </c>
      <c r="H5" s="20" t="s">
        <v>36</v>
      </c>
      <c r="I5" s="401"/>
      <c r="J5" s="2" t="s">
        <v>344</v>
      </c>
      <c r="K5" s="2"/>
    </row>
    <row r="6" spans="1:11" x14ac:dyDescent="0.25">
      <c r="A6" s="17" t="s">
        <v>22</v>
      </c>
      <c r="B6" s="18" t="s">
        <v>23</v>
      </c>
      <c r="C6" s="19" t="s">
        <v>17</v>
      </c>
      <c r="D6" s="19">
        <v>2</v>
      </c>
      <c r="E6" s="19">
        <v>0</v>
      </c>
      <c r="F6" s="19">
        <v>2</v>
      </c>
      <c r="G6" s="19">
        <v>3</v>
      </c>
      <c r="H6" s="20" t="s">
        <v>37</v>
      </c>
      <c r="I6" s="401"/>
      <c r="J6" s="2" t="s">
        <v>339</v>
      </c>
      <c r="K6" s="2"/>
    </row>
    <row r="7" spans="1:11" x14ac:dyDescent="0.25">
      <c r="A7" s="17" t="s">
        <v>24</v>
      </c>
      <c r="B7" s="18" t="s">
        <v>25</v>
      </c>
      <c r="C7" s="19" t="s">
        <v>17</v>
      </c>
      <c r="D7" s="19">
        <v>2</v>
      </c>
      <c r="E7" s="19">
        <v>0</v>
      </c>
      <c r="F7" s="19">
        <v>2</v>
      </c>
      <c r="G7" s="19">
        <v>3</v>
      </c>
      <c r="H7" s="20" t="s">
        <v>38</v>
      </c>
      <c r="I7" s="401"/>
      <c r="J7" s="2" t="s">
        <v>342</v>
      </c>
      <c r="K7" s="2"/>
    </row>
    <row r="8" spans="1:11" x14ac:dyDescent="0.25">
      <c r="A8" s="17" t="s">
        <v>26</v>
      </c>
      <c r="B8" s="18" t="s">
        <v>27</v>
      </c>
      <c r="C8" s="19" t="s">
        <v>17</v>
      </c>
      <c r="D8" s="19">
        <v>2</v>
      </c>
      <c r="E8" s="19">
        <v>0</v>
      </c>
      <c r="F8" s="19">
        <v>2</v>
      </c>
      <c r="G8" s="19">
        <v>3</v>
      </c>
      <c r="H8" s="20" t="s">
        <v>39</v>
      </c>
      <c r="I8" s="401"/>
      <c r="J8" s="2" t="s">
        <v>343</v>
      </c>
      <c r="K8" s="2"/>
    </row>
    <row r="9" spans="1:11" x14ac:dyDescent="0.25">
      <c r="A9" s="17" t="s">
        <v>28</v>
      </c>
      <c r="B9" s="18" t="s">
        <v>29</v>
      </c>
      <c r="C9" s="19" t="s">
        <v>17</v>
      </c>
      <c r="D9" s="19">
        <v>2</v>
      </c>
      <c r="E9" s="19">
        <v>0</v>
      </c>
      <c r="F9" s="19">
        <v>2</v>
      </c>
      <c r="G9" s="19">
        <v>4</v>
      </c>
      <c r="H9" s="20" t="s">
        <v>40</v>
      </c>
      <c r="I9" s="401"/>
    </row>
    <row r="10" spans="1:11" x14ac:dyDescent="0.25">
      <c r="A10" s="17" t="s">
        <v>30</v>
      </c>
      <c r="B10" s="18" t="s">
        <v>31</v>
      </c>
      <c r="C10" s="19" t="s">
        <v>17</v>
      </c>
      <c r="D10" s="19">
        <v>2</v>
      </c>
      <c r="E10" s="19">
        <v>1</v>
      </c>
      <c r="F10" s="19">
        <v>3</v>
      </c>
      <c r="G10" s="19">
        <v>3</v>
      </c>
      <c r="H10" s="20" t="s">
        <v>348</v>
      </c>
      <c r="I10" s="401"/>
    </row>
    <row r="11" spans="1:11" ht="15.75" thickBot="1" x14ac:dyDescent="0.3">
      <c r="A11" s="21" t="s">
        <v>32</v>
      </c>
      <c r="B11" s="22" t="s">
        <v>33</v>
      </c>
      <c r="C11" s="23" t="s">
        <v>34</v>
      </c>
      <c r="D11" s="23">
        <v>2</v>
      </c>
      <c r="E11" s="23">
        <v>0</v>
      </c>
      <c r="F11" s="23">
        <v>2</v>
      </c>
      <c r="G11" s="23">
        <v>2</v>
      </c>
      <c r="H11" s="24"/>
      <c r="I11" s="401"/>
    </row>
    <row r="12" spans="1:11" thickBot="1" x14ac:dyDescent="0.25">
      <c r="A12" s="392" t="s">
        <v>149</v>
      </c>
      <c r="B12" s="393"/>
      <c r="C12" s="393"/>
      <c r="D12" s="393"/>
      <c r="E12" s="393"/>
      <c r="F12" s="393"/>
      <c r="G12" s="393"/>
      <c r="H12" s="394"/>
      <c r="I12" s="401"/>
    </row>
    <row r="13" spans="1:11" x14ac:dyDescent="0.25">
      <c r="A13" s="25" t="s">
        <v>42</v>
      </c>
      <c r="B13" s="26" t="s">
        <v>43</v>
      </c>
      <c r="C13" s="25" t="s">
        <v>17</v>
      </c>
      <c r="D13" s="25">
        <v>2</v>
      </c>
      <c r="E13" s="25">
        <v>0</v>
      </c>
      <c r="F13" s="25">
        <v>2</v>
      </c>
      <c r="G13" s="25">
        <v>4</v>
      </c>
      <c r="H13" s="27" t="s">
        <v>36</v>
      </c>
      <c r="I13" s="401"/>
    </row>
    <row r="14" spans="1:11" x14ac:dyDescent="0.25">
      <c r="A14" s="28" t="s">
        <v>44</v>
      </c>
      <c r="B14" s="29" t="s">
        <v>45</v>
      </c>
      <c r="C14" s="28" t="s">
        <v>17</v>
      </c>
      <c r="D14" s="28">
        <v>1</v>
      </c>
      <c r="E14" s="28">
        <v>2</v>
      </c>
      <c r="F14" s="28">
        <v>2</v>
      </c>
      <c r="G14" s="28">
        <v>4</v>
      </c>
      <c r="H14" s="30" t="s">
        <v>36</v>
      </c>
      <c r="I14" s="401"/>
    </row>
    <row r="15" spans="1:11" x14ac:dyDescent="0.25">
      <c r="A15" s="28" t="s">
        <v>46</v>
      </c>
      <c r="B15" s="29" t="s">
        <v>47</v>
      </c>
      <c r="C15" s="28" t="s">
        <v>17</v>
      </c>
      <c r="D15" s="28">
        <v>2</v>
      </c>
      <c r="E15" s="28">
        <v>1</v>
      </c>
      <c r="F15" s="28">
        <v>3</v>
      </c>
      <c r="G15" s="28">
        <v>3</v>
      </c>
      <c r="H15" s="30" t="s">
        <v>36</v>
      </c>
      <c r="I15" s="401"/>
    </row>
    <row r="16" spans="1:11" x14ac:dyDescent="0.25">
      <c r="A16" s="28" t="s">
        <v>48</v>
      </c>
      <c r="B16" s="29" t="s">
        <v>49</v>
      </c>
      <c r="C16" s="28" t="s">
        <v>17</v>
      </c>
      <c r="D16" s="28">
        <v>2</v>
      </c>
      <c r="E16" s="28">
        <v>0</v>
      </c>
      <c r="F16" s="28">
        <v>2</v>
      </c>
      <c r="G16" s="28">
        <v>3</v>
      </c>
      <c r="H16" s="30" t="s">
        <v>38</v>
      </c>
      <c r="I16" s="401"/>
    </row>
    <row r="17" spans="1:9" x14ac:dyDescent="0.25">
      <c r="A17" s="28" t="s">
        <v>50</v>
      </c>
      <c r="B17" s="31" t="s">
        <v>51</v>
      </c>
      <c r="C17" s="28" t="s">
        <v>17</v>
      </c>
      <c r="D17" s="28">
        <v>2</v>
      </c>
      <c r="E17" s="28">
        <v>0</v>
      </c>
      <c r="F17" s="28">
        <v>2</v>
      </c>
      <c r="G17" s="28">
        <v>3</v>
      </c>
      <c r="H17" s="30" t="s">
        <v>39</v>
      </c>
      <c r="I17" s="401"/>
    </row>
    <row r="18" spans="1:9" x14ac:dyDescent="0.25">
      <c r="A18" s="28" t="s">
        <v>52</v>
      </c>
      <c r="B18" s="29" t="s">
        <v>53</v>
      </c>
      <c r="C18" s="28" t="s">
        <v>17</v>
      </c>
      <c r="D18" s="28">
        <v>2</v>
      </c>
      <c r="E18" s="28">
        <v>0</v>
      </c>
      <c r="F18" s="28">
        <v>2</v>
      </c>
      <c r="G18" s="28">
        <v>3</v>
      </c>
      <c r="H18" s="30" t="s">
        <v>38</v>
      </c>
      <c r="I18" s="401"/>
    </row>
    <row r="19" spans="1:9" x14ac:dyDescent="0.25">
      <c r="A19" s="28" t="s">
        <v>54</v>
      </c>
      <c r="B19" s="29" t="s">
        <v>55</v>
      </c>
      <c r="C19" s="28" t="s">
        <v>17</v>
      </c>
      <c r="D19" s="28">
        <v>2</v>
      </c>
      <c r="E19" s="28">
        <v>0</v>
      </c>
      <c r="F19" s="28">
        <v>2</v>
      </c>
      <c r="G19" s="28">
        <v>3</v>
      </c>
      <c r="H19" s="30" t="s">
        <v>40</v>
      </c>
      <c r="I19" s="401"/>
    </row>
    <row r="20" spans="1:9" x14ac:dyDescent="0.25">
      <c r="A20" s="32" t="s">
        <v>56</v>
      </c>
      <c r="B20" s="33" t="s">
        <v>57</v>
      </c>
      <c r="C20" s="28" t="s">
        <v>17</v>
      </c>
      <c r="D20" s="32">
        <v>2</v>
      </c>
      <c r="E20" s="32">
        <v>1</v>
      </c>
      <c r="F20" s="32">
        <v>3</v>
      </c>
      <c r="G20" s="32">
        <v>3</v>
      </c>
      <c r="H20" s="20" t="s">
        <v>348</v>
      </c>
      <c r="I20" s="401"/>
    </row>
    <row r="21" spans="1:9" x14ac:dyDescent="0.25">
      <c r="A21" s="32" t="s">
        <v>58</v>
      </c>
      <c r="B21" s="33" t="s">
        <v>59</v>
      </c>
      <c r="C21" s="32" t="s">
        <v>17</v>
      </c>
      <c r="D21" s="32">
        <v>2</v>
      </c>
      <c r="E21" s="32">
        <v>0</v>
      </c>
      <c r="F21" s="32">
        <v>2</v>
      </c>
      <c r="G21" s="32">
        <v>4</v>
      </c>
      <c r="H21" s="30" t="s">
        <v>62</v>
      </c>
      <c r="I21" s="401"/>
    </row>
    <row r="22" spans="1:9" ht="15.75" thickBot="1" x14ac:dyDescent="0.3">
      <c r="A22" s="34" t="s">
        <v>60</v>
      </c>
      <c r="B22" s="35" t="s">
        <v>61</v>
      </c>
      <c r="C22" s="36" t="s">
        <v>17</v>
      </c>
      <c r="D22" s="36">
        <v>0</v>
      </c>
      <c r="E22" s="36">
        <v>0</v>
      </c>
      <c r="F22" s="36">
        <v>0</v>
      </c>
      <c r="G22" s="36">
        <v>10</v>
      </c>
      <c r="H22" s="37"/>
      <c r="I22" s="401"/>
    </row>
    <row r="23" spans="1:9" ht="14.25" x14ac:dyDescent="0.2">
      <c r="A23" s="395" t="s">
        <v>150</v>
      </c>
      <c r="B23" s="396"/>
      <c r="C23" s="396"/>
      <c r="D23" s="396"/>
      <c r="E23" s="396"/>
      <c r="F23" s="396"/>
      <c r="G23" s="396"/>
      <c r="H23" s="397"/>
      <c r="I23" s="401"/>
    </row>
    <row r="24" spans="1:9" x14ac:dyDescent="0.25">
      <c r="A24" s="18" t="s">
        <v>63</v>
      </c>
      <c r="B24" s="18" t="s">
        <v>146</v>
      </c>
      <c r="C24" s="18" t="s">
        <v>64</v>
      </c>
      <c r="D24" s="18">
        <v>6</v>
      </c>
      <c r="E24" s="18">
        <v>4</v>
      </c>
      <c r="F24" s="18">
        <v>8</v>
      </c>
      <c r="G24" s="18">
        <v>10</v>
      </c>
      <c r="H24" s="18"/>
      <c r="I24" s="401"/>
    </row>
    <row r="25" spans="1:9" x14ac:dyDescent="0.25">
      <c r="A25" s="18" t="s">
        <v>65</v>
      </c>
      <c r="B25" s="18" t="s">
        <v>147</v>
      </c>
      <c r="C25" s="18" t="s">
        <v>64</v>
      </c>
      <c r="D25" s="18">
        <v>0</v>
      </c>
      <c r="E25" s="18">
        <v>16</v>
      </c>
      <c r="F25" s="18">
        <v>8</v>
      </c>
      <c r="G25" s="18">
        <v>14</v>
      </c>
      <c r="H25" s="18"/>
      <c r="I25" s="401"/>
    </row>
    <row r="26" spans="1:9" x14ac:dyDescent="0.25">
      <c r="A26" s="18" t="s">
        <v>66</v>
      </c>
      <c r="B26" s="18" t="s">
        <v>67</v>
      </c>
      <c r="C26" s="18" t="s">
        <v>64</v>
      </c>
      <c r="D26" s="18">
        <v>2</v>
      </c>
      <c r="E26" s="18">
        <v>0</v>
      </c>
      <c r="F26" s="18">
        <v>2</v>
      </c>
      <c r="G26" s="18">
        <v>3</v>
      </c>
      <c r="H26" s="18" t="s">
        <v>420</v>
      </c>
      <c r="I26" s="401"/>
    </row>
    <row r="27" spans="1:9" x14ac:dyDescent="0.25">
      <c r="A27" s="18" t="s">
        <v>68</v>
      </c>
      <c r="B27" s="18" t="s">
        <v>69</v>
      </c>
      <c r="C27" s="18" t="s">
        <v>64</v>
      </c>
      <c r="D27" s="18">
        <v>2</v>
      </c>
      <c r="E27" s="18">
        <v>0</v>
      </c>
      <c r="F27" s="18">
        <v>2</v>
      </c>
      <c r="G27" s="18">
        <v>3</v>
      </c>
      <c r="H27" s="18"/>
      <c r="I27" s="401"/>
    </row>
    <row r="28" spans="1:9" x14ac:dyDescent="0.25">
      <c r="A28" s="18" t="s">
        <v>70</v>
      </c>
      <c r="B28" s="18" t="s">
        <v>71</v>
      </c>
      <c r="C28" s="18" t="s">
        <v>64</v>
      </c>
      <c r="D28" s="18">
        <v>2</v>
      </c>
      <c r="E28" s="18">
        <v>0</v>
      </c>
      <c r="F28" s="18">
        <v>2</v>
      </c>
      <c r="G28" s="18">
        <v>3</v>
      </c>
      <c r="H28" s="18"/>
      <c r="I28" s="401"/>
    </row>
    <row r="29" spans="1:9" x14ac:dyDescent="0.25">
      <c r="A29" s="18" t="s">
        <v>72</v>
      </c>
      <c r="B29" s="18" t="s">
        <v>73</v>
      </c>
      <c r="C29" s="18" t="s">
        <v>64</v>
      </c>
      <c r="D29" s="18">
        <v>2</v>
      </c>
      <c r="E29" s="18">
        <v>0</v>
      </c>
      <c r="F29" s="18">
        <v>2</v>
      </c>
      <c r="G29" s="18">
        <v>3</v>
      </c>
      <c r="H29" s="18" t="s">
        <v>100</v>
      </c>
      <c r="I29" s="401"/>
    </row>
    <row r="30" spans="1:9" x14ac:dyDescent="0.25">
      <c r="A30" s="18" t="s">
        <v>74</v>
      </c>
      <c r="B30" s="18" t="s">
        <v>75</v>
      </c>
      <c r="C30" s="18" t="s">
        <v>64</v>
      </c>
      <c r="D30" s="18">
        <v>2</v>
      </c>
      <c r="E30" s="18">
        <v>0</v>
      </c>
      <c r="F30" s="18">
        <v>2</v>
      </c>
      <c r="G30" s="18">
        <v>3</v>
      </c>
      <c r="H30" s="18" t="s">
        <v>39</v>
      </c>
      <c r="I30" s="401"/>
    </row>
    <row r="31" spans="1:9" x14ac:dyDescent="0.25">
      <c r="A31" s="18" t="s">
        <v>76</v>
      </c>
      <c r="B31" s="18" t="s">
        <v>77</v>
      </c>
      <c r="C31" s="18" t="s">
        <v>64</v>
      </c>
      <c r="D31" s="18">
        <v>2</v>
      </c>
      <c r="E31" s="18">
        <v>0</v>
      </c>
      <c r="F31" s="18">
        <v>2</v>
      </c>
      <c r="G31" s="18">
        <v>3</v>
      </c>
      <c r="H31" s="18" t="s">
        <v>38</v>
      </c>
      <c r="I31" s="401"/>
    </row>
    <row r="32" spans="1:9" x14ac:dyDescent="0.25">
      <c r="A32" s="18" t="s">
        <v>78</v>
      </c>
      <c r="B32" s="18" t="s">
        <v>79</v>
      </c>
      <c r="C32" s="18" t="s">
        <v>64</v>
      </c>
      <c r="D32" s="18">
        <v>2</v>
      </c>
      <c r="E32" s="18">
        <v>0</v>
      </c>
      <c r="F32" s="18">
        <v>2</v>
      </c>
      <c r="G32" s="18">
        <v>3</v>
      </c>
      <c r="H32" s="18" t="s">
        <v>36</v>
      </c>
      <c r="I32" s="401"/>
    </row>
    <row r="33" spans="1:9" x14ac:dyDescent="0.25">
      <c r="A33" s="18" t="s">
        <v>80</v>
      </c>
      <c r="B33" s="18" t="s">
        <v>81</v>
      </c>
      <c r="C33" s="18" t="s">
        <v>64</v>
      </c>
      <c r="D33" s="18">
        <v>2</v>
      </c>
      <c r="E33" s="18">
        <v>0</v>
      </c>
      <c r="F33" s="18">
        <v>2</v>
      </c>
      <c r="G33" s="18">
        <v>3</v>
      </c>
      <c r="H33" s="18"/>
      <c r="I33" s="401"/>
    </row>
    <row r="34" spans="1:9" x14ac:dyDescent="0.25">
      <c r="A34" s="18" t="s">
        <v>82</v>
      </c>
      <c r="B34" s="18" t="s">
        <v>83</v>
      </c>
      <c r="C34" s="18" t="s">
        <v>64</v>
      </c>
      <c r="D34" s="18">
        <v>2</v>
      </c>
      <c r="E34" s="18">
        <v>0</v>
      </c>
      <c r="F34" s="18">
        <v>2</v>
      </c>
      <c r="G34" s="18">
        <v>3</v>
      </c>
      <c r="H34" s="18" t="s">
        <v>420</v>
      </c>
      <c r="I34" s="401"/>
    </row>
    <row r="35" spans="1:9" x14ac:dyDescent="0.25">
      <c r="A35" s="18" t="s">
        <v>84</v>
      </c>
      <c r="B35" s="18" t="s">
        <v>85</v>
      </c>
      <c r="C35" s="18" t="s">
        <v>64</v>
      </c>
      <c r="D35" s="18">
        <v>2</v>
      </c>
      <c r="E35" s="18">
        <v>0</v>
      </c>
      <c r="F35" s="18">
        <v>2</v>
      </c>
      <c r="G35" s="18">
        <v>3</v>
      </c>
      <c r="H35" s="18" t="s">
        <v>101</v>
      </c>
      <c r="I35" s="401"/>
    </row>
    <row r="36" spans="1:9" x14ac:dyDescent="0.25">
      <c r="A36" s="18" t="s">
        <v>86</v>
      </c>
      <c r="B36" s="18" t="s">
        <v>87</v>
      </c>
      <c r="C36" s="18" t="s">
        <v>64</v>
      </c>
      <c r="D36" s="18">
        <v>1</v>
      </c>
      <c r="E36" s="18">
        <v>1</v>
      </c>
      <c r="F36" s="18">
        <v>2</v>
      </c>
      <c r="G36" s="18">
        <v>3</v>
      </c>
      <c r="H36" s="18"/>
      <c r="I36" s="401"/>
    </row>
    <row r="37" spans="1:9" x14ac:dyDescent="0.25">
      <c r="A37" s="18" t="s">
        <v>88</v>
      </c>
      <c r="B37" s="18" t="s">
        <v>89</v>
      </c>
      <c r="C37" s="18" t="s">
        <v>64</v>
      </c>
      <c r="D37" s="18">
        <v>2</v>
      </c>
      <c r="E37" s="18">
        <v>0</v>
      </c>
      <c r="F37" s="18">
        <v>2</v>
      </c>
      <c r="G37" s="18">
        <v>3</v>
      </c>
      <c r="H37" s="18"/>
      <c r="I37" s="401"/>
    </row>
    <row r="38" spans="1:9" x14ac:dyDescent="0.25">
      <c r="A38" s="18" t="s">
        <v>90</v>
      </c>
      <c r="B38" s="18" t="s">
        <v>91</v>
      </c>
      <c r="C38" s="18" t="s">
        <v>64</v>
      </c>
      <c r="D38" s="18">
        <v>2</v>
      </c>
      <c r="E38" s="18">
        <v>0</v>
      </c>
      <c r="F38" s="18">
        <v>2</v>
      </c>
      <c r="G38" s="18">
        <v>3</v>
      </c>
      <c r="H38" s="18"/>
      <c r="I38" s="401"/>
    </row>
    <row r="39" spans="1:9" x14ac:dyDescent="0.25">
      <c r="A39" s="18" t="s">
        <v>92</v>
      </c>
      <c r="B39" s="18" t="s">
        <v>93</v>
      </c>
      <c r="C39" s="18" t="s">
        <v>64</v>
      </c>
      <c r="D39" s="18">
        <v>2</v>
      </c>
      <c r="E39" s="18">
        <v>0</v>
      </c>
      <c r="F39" s="18">
        <v>2</v>
      </c>
      <c r="G39" s="18">
        <v>3</v>
      </c>
      <c r="H39" s="18"/>
      <c r="I39" s="401"/>
    </row>
    <row r="40" spans="1:9" x14ac:dyDescent="0.25">
      <c r="A40" s="18" t="s">
        <v>94</v>
      </c>
      <c r="B40" s="18" t="s">
        <v>95</v>
      </c>
      <c r="C40" s="18" t="s">
        <v>64</v>
      </c>
      <c r="D40" s="18">
        <v>2</v>
      </c>
      <c r="E40" s="18">
        <v>0</v>
      </c>
      <c r="F40" s="18">
        <v>2</v>
      </c>
      <c r="G40" s="18">
        <v>3</v>
      </c>
      <c r="H40" s="18" t="s">
        <v>103</v>
      </c>
      <c r="I40" s="401"/>
    </row>
    <row r="41" spans="1:9" x14ac:dyDescent="0.25">
      <c r="A41" s="18" t="s">
        <v>96</v>
      </c>
      <c r="B41" s="18" t="s">
        <v>97</v>
      </c>
      <c r="C41" s="18" t="s">
        <v>64</v>
      </c>
      <c r="D41" s="18">
        <v>2</v>
      </c>
      <c r="E41" s="18">
        <v>0</v>
      </c>
      <c r="F41" s="18">
        <v>2</v>
      </c>
      <c r="G41" s="18">
        <v>3</v>
      </c>
      <c r="H41" s="18" t="s">
        <v>36</v>
      </c>
      <c r="I41" s="401"/>
    </row>
    <row r="42" spans="1:9" ht="15.75" thickBot="1" x14ac:dyDescent="0.3">
      <c r="A42" s="18" t="s">
        <v>98</v>
      </c>
      <c r="B42" s="18" t="s">
        <v>99</v>
      </c>
      <c r="C42" s="18" t="s">
        <v>64</v>
      </c>
      <c r="D42" s="18">
        <v>2</v>
      </c>
      <c r="E42" s="18">
        <v>0</v>
      </c>
      <c r="F42" s="18">
        <v>2</v>
      </c>
      <c r="G42" s="18">
        <v>3</v>
      </c>
      <c r="H42" s="18" t="s">
        <v>100</v>
      </c>
      <c r="I42" s="401"/>
    </row>
    <row r="43" spans="1:9" thickBot="1" x14ac:dyDescent="0.25">
      <c r="A43" s="398" t="s">
        <v>151</v>
      </c>
      <c r="B43" s="399"/>
      <c r="C43" s="399"/>
      <c r="D43" s="399"/>
      <c r="E43" s="399"/>
      <c r="F43" s="399"/>
      <c r="G43" s="399"/>
      <c r="H43" s="400"/>
      <c r="I43" s="401"/>
    </row>
    <row r="44" spans="1:9" x14ac:dyDescent="0.2">
      <c r="A44" s="38" t="s">
        <v>104</v>
      </c>
      <c r="B44" s="39" t="s">
        <v>143</v>
      </c>
      <c r="C44" s="38" t="s">
        <v>64</v>
      </c>
      <c r="D44" s="38">
        <v>6</v>
      </c>
      <c r="E44" s="38">
        <v>4</v>
      </c>
      <c r="F44" s="38">
        <v>8</v>
      </c>
      <c r="G44" s="38">
        <v>10</v>
      </c>
      <c r="H44" s="40" t="s">
        <v>36</v>
      </c>
      <c r="I44" s="401"/>
    </row>
    <row r="45" spans="1:9" x14ac:dyDescent="0.2">
      <c r="A45" s="41" t="s">
        <v>105</v>
      </c>
      <c r="B45" s="42" t="s">
        <v>142</v>
      </c>
      <c r="C45" s="41" t="s">
        <v>64</v>
      </c>
      <c r="D45" s="41">
        <v>0</v>
      </c>
      <c r="E45" s="41">
        <v>16</v>
      </c>
      <c r="F45" s="41">
        <v>8</v>
      </c>
      <c r="G45" s="41">
        <v>14</v>
      </c>
      <c r="H45" s="43" t="s">
        <v>36</v>
      </c>
      <c r="I45" s="401"/>
    </row>
    <row r="46" spans="1:9" x14ac:dyDescent="0.2">
      <c r="A46" s="41" t="s">
        <v>106</v>
      </c>
      <c r="B46" s="42" t="s">
        <v>107</v>
      </c>
      <c r="C46" s="41" t="s">
        <v>64</v>
      </c>
      <c r="D46" s="41">
        <v>2</v>
      </c>
      <c r="E46" s="41">
        <v>0</v>
      </c>
      <c r="F46" s="41">
        <v>2</v>
      </c>
      <c r="G46" s="41">
        <v>3</v>
      </c>
      <c r="H46" s="43" t="s">
        <v>145</v>
      </c>
      <c r="I46" s="401"/>
    </row>
    <row r="47" spans="1:9" x14ac:dyDescent="0.2">
      <c r="A47" s="41" t="s">
        <v>108</v>
      </c>
      <c r="B47" s="42" t="s">
        <v>109</v>
      </c>
      <c r="C47" s="41" t="s">
        <v>64</v>
      </c>
      <c r="D47" s="41">
        <v>2</v>
      </c>
      <c r="E47" s="41">
        <v>0</v>
      </c>
      <c r="F47" s="41">
        <v>2</v>
      </c>
      <c r="G47" s="41">
        <v>3</v>
      </c>
      <c r="H47" s="43" t="s">
        <v>39</v>
      </c>
      <c r="I47" s="401"/>
    </row>
    <row r="48" spans="1:9" x14ac:dyDescent="0.2">
      <c r="A48" s="41" t="s">
        <v>110</v>
      </c>
      <c r="B48" s="42" t="s">
        <v>111</v>
      </c>
      <c r="C48" s="41" t="s">
        <v>64</v>
      </c>
      <c r="D48" s="41">
        <v>2</v>
      </c>
      <c r="E48" s="41">
        <v>0</v>
      </c>
      <c r="F48" s="41">
        <v>2</v>
      </c>
      <c r="G48" s="41">
        <v>3</v>
      </c>
      <c r="H48" s="43"/>
      <c r="I48" s="401"/>
    </row>
    <row r="49" spans="1:9" ht="30" x14ac:dyDescent="0.2">
      <c r="A49" s="41" t="s">
        <v>112</v>
      </c>
      <c r="B49" s="42" t="s">
        <v>113</v>
      </c>
      <c r="C49" s="41" t="s">
        <v>64</v>
      </c>
      <c r="D49" s="41">
        <v>2</v>
      </c>
      <c r="E49" s="41">
        <v>0</v>
      </c>
      <c r="F49" s="41">
        <v>2</v>
      </c>
      <c r="G49" s="41">
        <v>3</v>
      </c>
      <c r="H49" s="43" t="s">
        <v>100</v>
      </c>
      <c r="I49" s="401"/>
    </row>
    <row r="50" spans="1:9" x14ac:dyDescent="0.2">
      <c r="A50" s="41" t="s">
        <v>114</v>
      </c>
      <c r="B50" s="42" t="s">
        <v>115</v>
      </c>
      <c r="C50" s="41" t="s">
        <v>64</v>
      </c>
      <c r="D50" s="41">
        <v>2</v>
      </c>
      <c r="E50" s="41">
        <v>0</v>
      </c>
      <c r="F50" s="41">
        <v>2</v>
      </c>
      <c r="G50" s="41">
        <v>3</v>
      </c>
      <c r="H50" s="44"/>
      <c r="I50" s="401"/>
    </row>
    <row r="51" spans="1:9" x14ac:dyDescent="0.2">
      <c r="A51" s="41" t="s">
        <v>116</v>
      </c>
      <c r="B51" s="42" t="s">
        <v>117</v>
      </c>
      <c r="C51" s="41" t="s">
        <v>64</v>
      </c>
      <c r="D51" s="41">
        <v>2</v>
      </c>
      <c r="E51" s="41">
        <v>0</v>
      </c>
      <c r="F51" s="41">
        <v>2</v>
      </c>
      <c r="G51" s="41">
        <v>3</v>
      </c>
      <c r="H51" s="43" t="s">
        <v>144</v>
      </c>
      <c r="I51" s="401"/>
    </row>
    <row r="52" spans="1:9" x14ac:dyDescent="0.2">
      <c r="A52" s="41" t="s">
        <v>118</v>
      </c>
      <c r="B52" s="42" t="s">
        <v>119</v>
      </c>
      <c r="C52" s="41" t="s">
        <v>64</v>
      </c>
      <c r="D52" s="41">
        <v>2</v>
      </c>
      <c r="E52" s="41">
        <v>0</v>
      </c>
      <c r="F52" s="41">
        <v>2</v>
      </c>
      <c r="G52" s="41">
        <v>3</v>
      </c>
      <c r="H52" s="43"/>
      <c r="I52" s="401"/>
    </row>
    <row r="53" spans="1:9" x14ac:dyDescent="0.2">
      <c r="A53" s="41" t="s">
        <v>120</v>
      </c>
      <c r="B53" s="42" t="s">
        <v>121</v>
      </c>
      <c r="C53" s="41" t="s">
        <v>64</v>
      </c>
      <c r="D53" s="41">
        <v>2</v>
      </c>
      <c r="E53" s="41">
        <v>0</v>
      </c>
      <c r="F53" s="41">
        <v>2</v>
      </c>
      <c r="G53" s="41">
        <v>3</v>
      </c>
      <c r="H53" s="43"/>
      <c r="I53" s="401"/>
    </row>
    <row r="54" spans="1:9" x14ac:dyDescent="0.2">
      <c r="A54" s="41" t="s">
        <v>122</v>
      </c>
      <c r="B54" s="42" t="s">
        <v>123</v>
      </c>
      <c r="C54" s="41" t="s">
        <v>64</v>
      </c>
      <c r="D54" s="41">
        <v>2</v>
      </c>
      <c r="E54" s="41">
        <v>0</v>
      </c>
      <c r="F54" s="41">
        <v>2</v>
      </c>
      <c r="G54" s="41">
        <v>3</v>
      </c>
      <c r="H54" s="43" t="s">
        <v>36</v>
      </c>
      <c r="I54" s="401"/>
    </row>
    <row r="55" spans="1:9" x14ac:dyDescent="0.2">
      <c r="A55" s="41" t="s">
        <v>124</v>
      </c>
      <c r="B55" s="42" t="s">
        <v>125</v>
      </c>
      <c r="C55" s="41" t="s">
        <v>64</v>
      </c>
      <c r="D55" s="41">
        <v>2</v>
      </c>
      <c r="E55" s="41">
        <v>0</v>
      </c>
      <c r="F55" s="41">
        <v>2</v>
      </c>
      <c r="G55" s="41">
        <v>3</v>
      </c>
      <c r="H55" s="43"/>
      <c r="I55" s="401"/>
    </row>
    <row r="56" spans="1:9" x14ac:dyDescent="0.2">
      <c r="A56" s="41" t="s">
        <v>126</v>
      </c>
      <c r="B56" s="42" t="s">
        <v>127</v>
      </c>
      <c r="C56" s="41" t="s">
        <v>64</v>
      </c>
      <c r="D56" s="41">
        <v>2</v>
      </c>
      <c r="E56" s="41">
        <v>0</v>
      </c>
      <c r="F56" s="41">
        <v>2</v>
      </c>
      <c r="G56" s="41">
        <v>3</v>
      </c>
      <c r="H56" s="43" t="s">
        <v>39</v>
      </c>
      <c r="I56" s="401"/>
    </row>
    <row r="57" spans="1:9" x14ac:dyDescent="0.2">
      <c r="A57" s="41" t="s">
        <v>128</v>
      </c>
      <c r="B57" s="42" t="s">
        <v>129</v>
      </c>
      <c r="C57" s="41" t="s">
        <v>64</v>
      </c>
      <c r="D57" s="41">
        <v>2</v>
      </c>
      <c r="E57" s="41">
        <v>0</v>
      </c>
      <c r="F57" s="41">
        <v>2</v>
      </c>
      <c r="G57" s="41">
        <v>3</v>
      </c>
      <c r="H57" s="43"/>
      <c r="I57" s="401"/>
    </row>
    <row r="58" spans="1:9" x14ac:dyDescent="0.2">
      <c r="A58" s="41" t="s">
        <v>130</v>
      </c>
      <c r="B58" s="42" t="s">
        <v>131</v>
      </c>
      <c r="C58" s="41" t="s">
        <v>64</v>
      </c>
      <c r="D58" s="41">
        <v>2</v>
      </c>
      <c r="E58" s="41">
        <v>0</v>
      </c>
      <c r="F58" s="41">
        <v>2</v>
      </c>
      <c r="G58" s="41">
        <v>3</v>
      </c>
      <c r="H58" s="43"/>
      <c r="I58" s="401"/>
    </row>
    <row r="59" spans="1:9" x14ac:dyDescent="0.2">
      <c r="A59" s="41" t="s">
        <v>132</v>
      </c>
      <c r="B59" s="42" t="s">
        <v>133</v>
      </c>
      <c r="C59" s="41" t="s">
        <v>64</v>
      </c>
      <c r="D59" s="41">
        <v>2</v>
      </c>
      <c r="E59" s="41">
        <v>0</v>
      </c>
      <c r="F59" s="41">
        <v>2</v>
      </c>
      <c r="G59" s="41">
        <v>3</v>
      </c>
      <c r="H59" s="43" t="s">
        <v>36</v>
      </c>
      <c r="I59" s="401"/>
    </row>
    <row r="60" spans="1:9" x14ac:dyDescent="0.2">
      <c r="A60" s="41" t="s">
        <v>134</v>
      </c>
      <c r="B60" s="42" t="s">
        <v>135</v>
      </c>
      <c r="C60" s="41" t="s">
        <v>64</v>
      </c>
      <c r="D60" s="41">
        <v>2</v>
      </c>
      <c r="E60" s="41">
        <v>0</v>
      </c>
      <c r="F60" s="41">
        <v>2</v>
      </c>
      <c r="G60" s="41">
        <v>3</v>
      </c>
      <c r="H60" s="43" t="s">
        <v>36</v>
      </c>
      <c r="I60" s="401"/>
    </row>
    <row r="61" spans="1:9" x14ac:dyDescent="0.2">
      <c r="A61" s="41" t="s">
        <v>136</v>
      </c>
      <c r="B61" s="42" t="s">
        <v>137</v>
      </c>
      <c r="C61" s="41" t="s">
        <v>64</v>
      </c>
      <c r="D61" s="41">
        <v>2</v>
      </c>
      <c r="E61" s="41">
        <v>0</v>
      </c>
      <c r="F61" s="41">
        <v>2</v>
      </c>
      <c r="G61" s="41">
        <v>3</v>
      </c>
      <c r="H61" s="43"/>
      <c r="I61" s="401"/>
    </row>
    <row r="62" spans="1:9" ht="30" x14ac:dyDescent="0.2">
      <c r="A62" s="41" t="s">
        <v>138</v>
      </c>
      <c r="B62" s="42" t="s">
        <v>139</v>
      </c>
      <c r="C62" s="41" t="s">
        <v>64</v>
      </c>
      <c r="D62" s="41">
        <v>2</v>
      </c>
      <c r="E62" s="41">
        <v>0</v>
      </c>
      <c r="F62" s="41">
        <v>2</v>
      </c>
      <c r="G62" s="41">
        <v>3</v>
      </c>
      <c r="H62" s="43" t="s">
        <v>100</v>
      </c>
      <c r="I62" s="401"/>
    </row>
    <row r="63" spans="1:9" ht="30.75" thickBot="1" x14ac:dyDescent="0.25">
      <c r="A63" s="45" t="s">
        <v>140</v>
      </c>
      <c r="B63" s="46" t="s">
        <v>141</v>
      </c>
      <c r="C63" s="45" t="s">
        <v>64</v>
      </c>
      <c r="D63" s="45">
        <v>2</v>
      </c>
      <c r="E63" s="45">
        <v>0</v>
      </c>
      <c r="F63" s="45">
        <v>2</v>
      </c>
      <c r="G63" s="45">
        <v>3</v>
      </c>
      <c r="H63" s="47" t="s">
        <v>168</v>
      </c>
      <c r="I63" s="401"/>
    </row>
    <row r="65" spans="1:9" ht="15" customHeight="1" x14ac:dyDescent="0.2">
      <c r="A65" s="88" t="s">
        <v>182</v>
      </c>
      <c r="B65" s="89" t="s">
        <v>183</v>
      </c>
      <c r="C65" s="90">
        <v>4</v>
      </c>
      <c r="D65" s="91" t="s">
        <v>184</v>
      </c>
      <c r="E65" s="90">
        <v>4</v>
      </c>
      <c r="F65" s="90"/>
      <c r="G65" s="90">
        <v>4</v>
      </c>
      <c r="H65" s="92" t="s">
        <v>185</v>
      </c>
      <c r="I65" s="391" t="s">
        <v>388</v>
      </c>
    </row>
    <row r="66" spans="1:9" ht="15" customHeight="1" x14ac:dyDescent="0.2">
      <c r="A66" s="93" t="s">
        <v>186</v>
      </c>
      <c r="B66" s="94" t="s">
        <v>59</v>
      </c>
      <c r="C66" s="95">
        <v>2</v>
      </c>
      <c r="D66" s="96" t="s">
        <v>187</v>
      </c>
      <c r="E66" s="95">
        <v>2</v>
      </c>
      <c r="F66" s="95"/>
      <c r="G66" s="95">
        <v>3</v>
      </c>
      <c r="H66" s="97" t="s">
        <v>225</v>
      </c>
      <c r="I66" s="391"/>
    </row>
    <row r="67" spans="1:9" ht="15" customHeight="1" x14ac:dyDescent="0.2">
      <c r="A67" s="93" t="s">
        <v>188</v>
      </c>
      <c r="B67" s="94" t="s">
        <v>189</v>
      </c>
      <c r="C67" s="95">
        <v>2</v>
      </c>
      <c r="D67" s="96" t="s">
        <v>187</v>
      </c>
      <c r="E67" s="95">
        <v>2</v>
      </c>
      <c r="F67" s="95"/>
      <c r="G67" s="95">
        <v>3</v>
      </c>
      <c r="H67" s="97" t="s">
        <v>144</v>
      </c>
      <c r="I67" s="391"/>
    </row>
    <row r="68" spans="1:9" ht="15" customHeight="1" x14ac:dyDescent="0.2">
      <c r="A68" s="93" t="s">
        <v>190</v>
      </c>
      <c r="B68" s="94" t="s">
        <v>31</v>
      </c>
      <c r="C68" s="95">
        <v>3</v>
      </c>
      <c r="D68" s="96" t="s">
        <v>191</v>
      </c>
      <c r="E68" s="95">
        <v>2</v>
      </c>
      <c r="F68" s="95"/>
      <c r="G68" s="95">
        <v>3</v>
      </c>
      <c r="H68" s="97" t="s">
        <v>192</v>
      </c>
      <c r="I68" s="391"/>
    </row>
    <row r="69" spans="1:9" ht="15" customHeight="1" x14ac:dyDescent="0.2">
      <c r="A69" s="98" t="s">
        <v>193</v>
      </c>
      <c r="B69" s="99" t="s">
        <v>23</v>
      </c>
      <c r="C69" s="100">
        <v>3</v>
      </c>
      <c r="D69" s="96" t="s">
        <v>194</v>
      </c>
      <c r="E69" s="95">
        <v>3</v>
      </c>
      <c r="F69" s="95"/>
      <c r="G69" s="95">
        <v>3</v>
      </c>
      <c r="H69" s="101" t="s">
        <v>195</v>
      </c>
      <c r="I69" s="391"/>
    </row>
    <row r="70" spans="1:9" ht="15" customHeight="1" x14ac:dyDescent="0.2">
      <c r="A70" s="93" t="s">
        <v>196</v>
      </c>
      <c r="B70" s="94" t="s">
        <v>49</v>
      </c>
      <c r="C70" s="95">
        <v>2</v>
      </c>
      <c r="D70" s="96" t="s">
        <v>187</v>
      </c>
      <c r="E70" s="95">
        <v>2</v>
      </c>
      <c r="F70" s="95"/>
      <c r="G70" s="95">
        <v>3</v>
      </c>
      <c r="H70" s="97" t="s">
        <v>197</v>
      </c>
      <c r="I70" s="391"/>
    </row>
    <row r="71" spans="1:9" ht="15" customHeight="1" x14ac:dyDescent="0.2">
      <c r="A71" s="93" t="s">
        <v>198</v>
      </c>
      <c r="B71" s="94" t="s">
        <v>27</v>
      </c>
      <c r="C71" s="95">
        <v>2</v>
      </c>
      <c r="D71" s="96" t="s">
        <v>187</v>
      </c>
      <c r="E71" s="95">
        <v>2</v>
      </c>
      <c r="F71" s="95"/>
      <c r="G71" s="95">
        <v>3</v>
      </c>
      <c r="H71" s="97" t="s">
        <v>199</v>
      </c>
      <c r="I71" s="391"/>
    </row>
    <row r="72" spans="1:9" ht="15" customHeight="1" x14ac:dyDescent="0.2">
      <c r="A72" s="98" t="s">
        <v>200</v>
      </c>
      <c r="B72" s="94" t="s">
        <v>201</v>
      </c>
      <c r="C72" s="95">
        <v>3</v>
      </c>
      <c r="D72" s="96" t="s">
        <v>202</v>
      </c>
      <c r="E72" s="95">
        <v>3</v>
      </c>
      <c r="F72" s="95"/>
      <c r="G72" s="95">
        <v>4</v>
      </c>
      <c r="H72" s="97" t="s">
        <v>197</v>
      </c>
      <c r="I72" s="391"/>
    </row>
    <row r="73" spans="1:9" x14ac:dyDescent="0.25">
      <c r="A73" s="93" t="s">
        <v>203</v>
      </c>
      <c r="B73" s="94" t="s">
        <v>29</v>
      </c>
      <c r="C73" s="95">
        <v>2</v>
      </c>
      <c r="D73" s="96" t="s">
        <v>187</v>
      </c>
      <c r="E73" s="95">
        <v>2</v>
      </c>
      <c r="F73" s="95"/>
      <c r="G73" s="95">
        <v>4</v>
      </c>
      <c r="H73" s="72" t="s">
        <v>40</v>
      </c>
      <c r="I73" s="391"/>
    </row>
    <row r="74" spans="1:9" ht="15" customHeight="1" x14ac:dyDescent="0.2">
      <c r="A74" s="102" t="s">
        <v>347</v>
      </c>
      <c r="B74" s="105" t="s">
        <v>204</v>
      </c>
      <c r="C74" s="95">
        <v>2</v>
      </c>
      <c r="D74" s="96" t="s">
        <v>187</v>
      </c>
      <c r="E74" s="95">
        <v>2</v>
      </c>
      <c r="F74" s="95"/>
      <c r="G74" s="95">
        <v>3</v>
      </c>
      <c r="H74" s="103" t="s">
        <v>185</v>
      </c>
      <c r="I74" s="391"/>
    </row>
    <row r="75" spans="1:9" ht="15" customHeight="1" x14ac:dyDescent="0.2">
      <c r="A75" s="102" t="s">
        <v>205</v>
      </c>
      <c r="B75" s="94" t="s">
        <v>206</v>
      </c>
      <c r="C75" s="95">
        <v>3</v>
      </c>
      <c r="D75" s="96" t="s">
        <v>194</v>
      </c>
      <c r="E75" s="95">
        <v>3</v>
      </c>
      <c r="F75" s="95"/>
      <c r="G75" s="95">
        <v>3</v>
      </c>
      <c r="H75" s="103" t="s">
        <v>207</v>
      </c>
      <c r="I75" s="391"/>
    </row>
    <row r="76" spans="1:9" ht="15" customHeight="1" x14ac:dyDescent="0.2">
      <c r="A76" s="93" t="s">
        <v>208</v>
      </c>
      <c r="B76" s="94" t="s">
        <v>209</v>
      </c>
      <c r="C76" s="95">
        <v>4</v>
      </c>
      <c r="D76" s="96" t="s">
        <v>210</v>
      </c>
      <c r="E76" s="95">
        <v>3</v>
      </c>
      <c r="F76" s="95"/>
      <c r="G76" s="95">
        <v>4</v>
      </c>
      <c r="H76" s="103" t="s">
        <v>195</v>
      </c>
      <c r="I76" s="391"/>
    </row>
    <row r="77" spans="1:9" ht="15" customHeight="1" x14ac:dyDescent="0.2">
      <c r="A77" s="93" t="s">
        <v>345</v>
      </c>
      <c r="B77" s="94" t="s">
        <v>346</v>
      </c>
      <c r="C77" s="95">
        <v>2</v>
      </c>
      <c r="D77" s="96" t="s">
        <v>187</v>
      </c>
      <c r="E77" s="95">
        <v>2</v>
      </c>
      <c r="F77" s="95"/>
      <c r="G77" s="95">
        <v>3</v>
      </c>
      <c r="H77" s="104" t="s">
        <v>168</v>
      </c>
      <c r="I77" s="391"/>
    </row>
    <row r="78" spans="1:9" ht="15" customHeight="1" x14ac:dyDescent="0.2">
      <c r="A78" s="93" t="s">
        <v>211</v>
      </c>
      <c r="B78" s="94" t="s">
        <v>212</v>
      </c>
      <c r="C78" s="95">
        <v>4</v>
      </c>
      <c r="D78" s="96" t="s">
        <v>210</v>
      </c>
      <c r="E78" s="95">
        <v>3</v>
      </c>
      <c r="F78" s="95"/>
      <c r="G78" s="95">
        <v>4</v>
      </c>
      <c r="H78" s="103" t="s">
        <v>185</v>
      </c>
      <c r="I78" s="391"/>
    </row>
    <row r="79" spans="1:9" ht="15" customHeight="1" x14ac:dyDescent="0.2">
      <c r="A79" s="93" t="s">
        <v>213</v>
      </c>
      <c r="B79" s="94" t="s">
        <v>214</v>
      </c>
      <c r="C79" s="95">
        <v>4</v>
      </c>
      <c r="D79" s="96" t="s">
        <v>210</v>
      </c>
      <c r="E79" s="95">
        <v>3</v>
      </c>
      <c r="F79" s="95"/>
      <c r="G79" s="95">
        <v>4</v>
      </c>
      <c r="H79" s="103" t="s">
        <v>215</v>
      </c>
      <c r="I79" s="391"/>
    </row>
    <row r="80" spans="1:9" ht="15" customHeight="1" x14ac:dyDescent="0.2">
      <c r="A80" s="93" t="s">
        <v>216</v>
      </c>
      <c r="B80" s="94" t="s">
        <v>217</v>
      </c>
      <c r="C80" s="95">
        <v>3</v>
      </c>
      <c r="D80" s="96" t="s">
        <v>191</v>
      </c>
      <c r="E80" s="95">
        <v>2</v>
      </c>
      <c r="F80" s="95"/>
      <c r="G80" s="95">
        <v>3</v>
      </c>
      <c r="H80" s="103" t="s">
        <v>207</v>
      </c>
      <c r="I80" s="391"/>
    </row>
    <row r="81" spans="1:9" x14ac:dyDescent="0.25">
      <c r="A81" s="3" t="s">
        <v>356</v>
      </c>
      <c r="B81" s="4" t="s">
        <v>358</v>
      </c>
      <c r="C81" s="5">
        <v>4</v>
      </c>
      <c r="D81" s="5" t="s">
        <v>184</v>
      </c>
      <c r="E81" s="5">
        <v>4</v>
      </c>
      <c r="F81" s="5">
        <v>5</v>
      </c>
      <c r="H81" s="4" t="s">
        <v>153</v>
      </c>
      <c r="I81" s="391"/>
    </row>
    <row r="82" spans="1:9" x14ac:dyDescent="0.25">
      <c r="A82" s="3" t="s">
        <v>357</v>
      </c>
      <c r="B82" s="4" t="s">
        <v>359</v>
      </c>
      <c r="C82" s="5">
        <v>3</v>
      </c>
      <c r="D82" s="5" t="s">
        <v>202</v>
      </c>
      <c r="E82" s="5">
        <v>3</v>
      </c>
      <c r="F82" s="5">
        <v>3</v>
      </c>
      <c r="H82" s="4" t="s">
        <v>38</v>
      </c>
      <c r="I82" s="391"/>
    </row>
    <row r="83" spans="1:9" x14ac:dyDescent="0.25">
      <c r="A83" s="3" t="s">
        <v>355</v>
      </c>
      <c r="B83" s="4" t="s">
        <v>360</v>
      </c>
      <c r="C83" s="5">
        <v>2</v>
      </c>
      <c r="D83" s="5" t="s">
        <v>187</v>
      </c>
      <c r="E83" s="5">
        <v>2</v>
      </c>
      <c r="F83" s="5">
        <v>3</v>
      </c>
      <c r="H83" s="4" t="s">
        <v>361</v>
      </c>
      <c r="I83" s="391"/>
    </row>
    <row r="84" spans="1:9" x14ac:dyDescent="0.25">
      <c r="A84" s="3" t="s">
        <v>354</v>
      </c>
      <c r="B84" s="4" t="s">
        <v>362</v>
      </c>
      <c r="C84" s="5">
        <v>2</v>
      </c>
      <c r="D84" s="5" t="s">
        <v>187</v>
      </c>
      <c r="E84" s="5">
        <v>2</v>
      </c>
      <c r="F84" s="5">
        <v>2</v>
      </c>
      <c r="H84" s="4" t="s">
        <v>101</v>
      </c>
      <c r="I84" s="391"/>
    </row>
    <row r="85" spans="1:9" x14ac:dyDescent="0.25">
      <c r="A85" s="3" t="s">
        <v>350</v>
      </c>
      <c r="B85" s="4" t="s">
        <v>363</v>
      </c>
      <c r="C85" s="5">
        <v>4</v>
      </c>
      <c r="D85" s="5" t="s">
        <v>210</v>
      </c>
      <c r="E85" s="5">
        <v>3</v>
      </c>
      <c r="F85" s="5">
        <v>5</v>
      </c>
      <c r="H85" s="4" t="s">
        <v>37</v>
      </c>
      <c r="I85" s="391"/>
    </row>
    <row r="86" spans="1:9" x14ac:dyDescent="0.25">
      <c r="A86" s="3" t="s">
        <v>351</v>
      </c>
      <c r="B86" s="4" t="s">
        <v>364</v>
      </c>
      <c r="C86" s="5">
        <v>3</v>
      </c>
      <c r="D86" s="5" t="s">
        <v>202</v>
      </c>
      <c r="E86" s="5">
        <v>3</v>
      </c>
      <c r="F86" s="5">
        <v>4</v>
      </c>
      <c r="H86" s="4" t="s">
        <v>37</v>
      </c>
      <c r="I86" s="391"/>
    </row>
    <row r="87" spans="1:9" x14ac:dyDescent="0.25">
      <c r="A87" s="3" t="s">
        <v>349</v>
      </c>
      <c r="B87" s="4" t="s">
        <v>365</v>
      </c>
      <c r="C87" s="5">
        <v>2</v>
      </c>
      <c r="D87" s="5" t="s">
        <v>187</v>
      </c>
      <c r="E87" s="5">
        <v>2</v>
      </c>
      <c r="F87" s="5">
        <v>2</v>
      </c>
      <c r="H87" s="4" t="s">
        <v>366</v>
      </c>
      <c r="I87" s="391"/>
    </row>
    <row r="88" spans="1:9" x14ac:dyDescent="0.25">
      <c r="A88" s="3" t="s">
        <v>352</v>
      </c>
      <c r="B88" s="4" t="s">
        <v>367</v>
      </c>
      <c r="C88" s="5">
        <v>2</v>
      </c>
      <c r="D88" s="5" t="s">
        <v>187</v>
      </c>
      <c r="E88" s="5">
        <v>2</v>
      </c>
      <c r="F88" s="5">
        <v>3</v>
      </c>
      <c r="H88" s="4" t="s">
        <v>368</v>
      </c>
      <c r="I88" s="391"/>
    </row>
    <row r="89" spans="1:9" x14ac:dyDescent="0.25">
      <c r="A89" s="3" t="s">
        <v>353</v>
      </c>
      <c r="B89" s="4" t="s">
        <v>369</v>
      </c>
      <c r="C89" s="5">
        <v>3</v>
      </c>
      <c r="D89" s="5" t="s">
        <v>191</v>
      </c>
      <c r="E89" s="5">
        <v>2</v>
      </c>
      <c r="F89" s="5">
        <v>3</v>
      </c>
      <c r="H89" s="4" t="s">
        <v>154</v>
      </c>
      <c r="I89" s="391"/>
    </row>
    <row r="90" spans="1:9" x14ac:dyDescent="0.25">
      <c r="A90" s="3" t="s">
        <v>370</v>
      </c>
      <c r="B90" s="4" t="s">
        <v>371</v>
      </c>
      <c r="H90" s="4" t="s">
        <v>153</v>
      </c>
      <c r="I90" s="391"/>
    </row>
    <row r="91" spans="1:9" x14ac:dyDescent="0.25">
      <c r="A91" s="3" t="s">
        <v>372</v>
      </c>
      <c r="B91" s="4" t="s">
        <v>373</v>
      </c>
      <c r="H91" s="4" t="s">
        <v>100</v>
      </c>
      <c r="I91" s="391"/>
    </row>
    <row r="92" spans="1:9" x14ac:dyDescent="0.25">
      <c r="A92" s="3" t="s">
        <v>374</v>
      </c>
      <c r="B92" s="4" t="s">
        <v>375</v>
      </c>
      <c r="H92" s="4" t="s">
        <v>100</v>
      </c>
      <c r="I92" s="391"/>
    </row>
    <row r="93" spans="1:9" x14ac:dyDescent="0.25">
      <c r="A93" s="3" t="s">
        <v>376</v>
      </c>
      <c r="B93" s="4" t="s">
        <v>377</v>
      </c>
      <c r="H93" s="4" t="s">
        <v>101</v>
      </c>
      <c r="I93" s="391"/>
    </row>
    <row r="94" spans="1:9" x14ac:dyDescent="0.25">
      <c r="A94" s="3" t="s">
        <v>378</v>
      </c>
      <c r="B94" s="4" t="s">
        <v>379</v>
      </c>
      <c r="H94" s="4" t="s">
        <v>101</v>
      </c>
      <c r="I94" s="391"/>
    </row>
    <row r="95" spans="1:9" x14ac:dyDescent="0.25">
      <c r="A95" s="3" t="s">
        <v>380</v>
      </c>
      <c r="B95" s="4" t="s">
        <v>381</v>
      </c>
      <c r="H95" s="4" t="s">
        <v>103</v>
      </c>
      <c r="I95" s="391"/>
    </row>
    <row r="96" spans="1:9" x14ac:dyDescent="0.25">
      <c r="A96" s="3" t="s">
        <v>382</v>
      </c>
      <c r="B96" s="4" t="s">
        <v>383</v>
      </c>
      <c r="H96" s="4" t="s">
        <v>100</v>
      </c>
      <c r="I96" s="391"/>
    </row>
    <row r="97" spans="1:9" x14ac:dyDescent="0.25">
      <c r="A97" s="3" t="s">
        <v>384</v>
      </c>
      <c r="B97" s="4" t="s">
        <v>385</v>
      </c>
      <c r="H97" s="4" t="s">
        <v>153</v>
      </c>
      <c r="I97" s="391"/>
    </row>
    <row r="98" spans="1:9" x14ac:dyDescent="0.25">
      <c r="A98" s="3" t="s">
        <v>386</v>
      </c>
      <c r="B98" s="4" t="s">
        <v>387</v>
      </c>
      <c r="H98" s="4" t="s">
        <v>153</v>
      </c>
      <c r="I98" s="391"/>
    </row>
    <row r="99" spans="1:9" x14ac:dyDescent="0.25">
      <c r="I99" s="391"/>
    </row>
    <row r="101" spans="1:9" ht="12.75" x14ac:dyDescent="0.2">
      <c r="A101" s="100" t="s">
        <v>237</v>
      </c>
      <c r="B101" s="174" t="s">
        <v>238</v>
      </c>
      <c r="C101" s="95">
        <v>3</v>
      </c>
      <c r="D101" s="96" t="s">
        <v>202</v>
      </c>
      <c r="E101" s="95">
        <v>3</v>
      </c>
      <c r="F101" s="95">
        <v>4</v>
      </c>
      <c r="G101" s="95"/>
      <c r="H101" s="94" t="s">
        <v>207</v>
      </c>
      <c r="I101" s="94" t="s">
        <v>207</v>
      </c>
    </row>
    <row r="102" spans="1:9" ht="12.75" x14ac:dyDescent="0.2">
      <c r="A102" s="100" t="s">
        <v>235</v>
      </c>
      <c r="B102" s="174" t="s">
        <v>23</v>
      </c>
      <c r="C102" s="95">
        <v>2</v>
      </c>
      <c r="D102" s="96" t="s">
        <v>187</v>
      </c>
      <c r="E102" s="95">
        <v>2</v>
      </c>
      <c r="F102" s="95">
        <v>3</v>
      </c>
      <c r="G102" s="95"/>
      <c r="H102" s="94" t="s">
        <v>37</v>
      </c>
      <c r="I102" s="94" t="s">
        <v>37</v>
      </c>
    </row>
    <row r="103" spans="1:9" x14ac:dyDescent="0.25">
      <c r="A103" s="100" t="s">
        <v>239</v>
      </c>
      <c r="B103" s="174" t="s">
        <v>240</v>
      </c>
      <c r="C103" s="95">
        <v>4</v>
      </c>
      <c r="D103" s="96" t="s">
        <v>184</v>
      </c>
      <c r="E103" s="95">
        <v>4</v>
      </c>
      <c r="F103" s="95">
        <v>5</v>
      </c>
      <c r="G103" s="95"/>
      <c r="H103" s="4" t="s">
        <v>153</v>
      </c>
      <c r="I103" s="4" t="s">
        <v>153</v>
      </c>
    </row>
    <row r="104" spans="1:9" ht="12.75" x14ac:dyDescent="0.2">
      <c r="A104" s="100" t="s">
        <v>241</v>
      </c>
      <c r="B104" s="174" t="s">
        <v>242</v>
      </c>
      <c r="C104" s="95">
        <v>2</v>
      </c>
      <c r="D104" s="96" t="s">
        <v>187</v>
      </c>
      <c r="E104" s="95">
        <v>2</v>
      </c>
      <c r="F104" s="95">
        <v>2</v>
      </c>
      <c r="G104" s="95"/>
      <c r="H104" s="94" t="s">
        <v>197</v>
      </c>
      <c r="I104" s="94" t="s">
        <v>197</v>
      </c>
    </row>
    <row r="105" spans="1:9" ht="12.75" x14ac:dyDescent="0.2">
      <c r="A105" s="100" t="s">
        <v>234</v>
      </c>
      <c r="B105" s="174" t="s">
        <v>189</v>
      </c>
      <c r="C105" s="95">
        <v>2</v>
      </c>
      <c r="D105" s="96" t="s">
        <v>187</v>
      </c>
      <c r="E105" s="95">
        <v>2</v>
      </c>
      <c r="F105" s="95">
        <v>2</v>
      </c>
      <c r="G105" s="95"/>
      <c r="H105" s="94" t="s">
        <v>144</v>
      </c>
      <c r="I105" s="94" t="s">
        <v>144</v>
      </c>
    </row>
    <row r="106" spans="1:9" x14ac:dyDescent="0.25">
      <c r="A106" s="176" t="s">
        <v>243</v>
      </c>
      <c r="B106" s="174" t="s">
        <v>29</v>
      </c>
      <c r="C106" s="95">
        <v>2</v>
      </c>
      <c r="D106" s="96" t="s">
        <v>187</v>
      </c>
      <c r="E106" s="95">
        <v>2</v>
      </c>
      <c r="F106" s="95">
        <v>2</v>
      </c>
      <c r="G106" s="95"/>
      <c r="H106" s="177" t="s">
        <v>40</v>
      </c>
      <c r="I106" s="177" t="s">
        <v>40</v>
      </c>
    </row>
    <row r="107" spans="1:9" ht="12.75" x14ac:dyDescent="0.2">
      <c r="A107" s="100" t="s">
        <v>244</v>
      </c>
      <c r="B107" s="94" t="s">
        <v>31</v>
      </c>
      <c r="C107" s="95">
        <v>2</v>
      </c>
      <c r="D107" s="96" t="s">
        <v>187</v>
      </c>
      <c r="E107" s="95">
        <v>2</v>
      </c>
      <c r="F107" s="95">
        <v>4</v>
      </c>
      <c r="G107" s="95"/>
      <c r="H107" s="94" t="s">
        <v>192</v>
      </c>
      <c r="I107" s="94" t="s">
        <v>192</v>
      </c>
    </row>
    <row r="108" spans="1:9" ht="12.75" x14ac:dyDescent="0.2">
      <c r="A108" s="100" t="s">
        <v>236</v>
      </c>
      <c r="B108" s="94" t="s">
        <v>27</v>
      </c>
      <c r="C108" s="95">
        <v>2</v>
      </c>
      <c r="D108" s="96" t="s">
        <v>187</v>
      </c>
      <c r="E108" s="95">
        <v>2</v>
      </c>
      <c r="F108" s="95">
        <v>2</v>
      </c>
      <c r="G108" s="95"/>
      <c r="H108" s="94" t="s">
        <v>39</v>
      </c>
      <c r="I108" s="94" t="s">
        <v>39</v>
      </c>
    </row>
    <row r="109" spans="1:9" ht="12.75" x14ac:dyDescent="0.2">
      <c r="A109" s="178" t="s">
        <v>245</v>
      </c>
      <c r="B109" s="94" t="s">
        <v>209</v>
      </c>
      <c r="C109" s="95">
        <v>3</v>
      </c>
      <c r="D109" s="96" t="s">
        <v>202</v>
      </c>
      <c r="E109" s="95">
        <v>3</v>
      </c>
      <c r="F109" s="95">
        <v>4</v>
      </c>
      <c r="G109" s="189"/>
      <c r="H109" s="94" t="s">
        <v>37</v>
      </c>
      <c r="I109" s="94" t="s">
        <v>37</v>
      </c>
    </row>
    <row r="110" spans="1:9" x14ac:dyDescent="0.25">
      <c r="A110" s="102" t="s">
        <v>246</v>
      </c>
      <c r="B110" s="94" t="s">
        <v>247</v>
      </c>
      <c r="C110" s="95">
        <v>2</v>
      </c>
      <c r="D110" s="96" t="s">
        <v>187</v>
      </c>
      <c r="E110" s="95">
        <v>2</v>
      </c>
      <c r="F110" s="95">
        <v>3</v>
      </c>
      <c r="G110" s="189"/>
      <c r="H110" s="72" t="s">
        <v>40</v>
      </c>
      <c r="I110" s="72" t="s">
        <v>40</v>
      </c>
    </row>
    <row r="111" spans="1:9" x14ac:dyDescent="0.25">
      <c r="A111" s="93" t="s">
        <v>248</v>
      </c>
      <c r="B111" s="94" t="s">
        <v>249</v>
      </c>
      <c r="C111" s="95">
        <v>2</v>
      </c>
      <c r="D111" s="96" t="s">
        <v>187</v>
      </c>
      <c r="E111" s="95">
        <v>2</v>
      </c>
      <c r="F111" s="95">
        <v>3</v>
      </c>
      <c r="G111" s="189"/>
      <c r="H111" s="177" t="s">
        <v>40</v>
      </c>
      <c r="I111" s="177" t="s">
        <v>40</v>
      </c>
    </row>
    <row r="112" spans="1:9" ht="12.75" x14ac:dyDescent="0.2">
      <c r="A112" s="93" t="s">
        <v>250</v>
      </c>
      <c r="B112" s="94" t="s">
        <v>81</v>
      </c>
      <c r="C112" s="95">
        <v>2</v>
      </c>
      <c r="D112" s="96" t="s">
        <v>187</v>
      </c>
      <c r="E112" s="95">
        <v>2</v>
      </c>
      <c r="F112" s="95">
        <v>2</v>
      </c>
      <c r="G112" s="189"/>
      <c r="H112" s="104" t="s">
        <v>100</v>
      </c>
      <c r="I112" s="104" t="s">
        <v>100</v>
      </c>
    </row>
    <row r="113" spans="1:9" ht="12.75" x14ac:dyDescent="0.2">
      <c r="A113" s="93" t="s">
        <v>251</v>
      </c>
      <c r="B113" s="94" t="s">
        <v>252</v>
      </c>
      <c r="C113" s="95">
        <v>4</v>
      </c>
      <c r="D113" s="96" t="s">
        <v>184</v>
      </c>
      <c r="E113" s="95">
        <v>4</v>
      </c>
      <c r="F113" s="95">
        <v>4</v>
      </c>
      <c r="G113" s="189"/>
      <c r="H113" s="104" t="s">
        <v>215</v>
      </c>
      <c r="I113" s="104" t="s">
        <v>215</v>
      </c>
    </row>
    <row r="114" spans="1:9" ht="12.75" x14ac:dyDescent="0.2">
      <c r="A114" s="93" t="s">
        <v>253</v>
      </c>
      <c r="B114" s="94" t="s">
        <v>75</v>
      </c>
      <c r="C114" s="95">
        <v>2</v>
      </c>
      <c r="D114" s="96" t="s">
        <v>187</v>
      </c>
      <c r="E114" s="95">
        <v>2</v>
      </c>
      <c r="F114" s="95">
        <v>3</v>
      </c>
      <c r="G114" s="189"/>
      <c r="H114" s="104" t="s">
        <v>39</v>
      </c>
      <c r="I114" s="104" t="s">
        <v>39</v>
      </c>
    </row>
    <row r="115" spans="1:9" x14ac:dyDescent="0.25">
      <c r="A115" s="93" t="s">
        <v>254</v>
      </c>
      <c r="B115" s="94" t="s">
        <v>255</v>
      </c>
      <c r="C115" s="95">
        <v>2</v>
      </c>
      <c r="D115" s="96" t="s">
        <v>187</v>
      </c>
      <c r="E115" s="95">
        <v>2</v>
      </c>
      <c r="F115" s="95">
        <v>3</v>
      </c>
      <c r="G115" s="189"/>
      <c r="H115" s="4" t="s">
        <v>420</v>
      </c>
      <c r="I115" s="4" t="s">
        <v>420</v>
      </c>
    </row>
    <row r="116" spans="1:9" ht="12.75" x14ac:dyDescent="0.2">
      <c r="A116" s="102" t="s">
        <v>256</v>
      </c>
      <c r="B116" s="179" t="s">
        <v>257</v>
      </c>
      <c r="C116" s="180">
        <v>2</v>
      </c>
      <c r="D116" s="181" t="s">
        <v>187</v>
      </c>
      <c r="E116" s="180">
        <v>2</v>
      </c>
      <c r="F116" s="180">
        <v>2</v>
      </c>
      <c r="G116" s="190"/>
      <c r="H116" s="182" t="s">
        <v>207</v>
      </c>
      <c r="I116" s="182" t="s">
        <v>207</v>
      </c>
    </row>
    <row r="117" spans="1:9" x14ac:dyDescent="0.25">
      <c r="A117" s="93" t="s">
        <v>258</v>
      </c>
      <c r="B117" s="99" t="s">
        <v>93</v>
      </c>
      <c r="C117" s="100">
        <v>3</v>
      </c>
      <c r="D117" s="96" t="s">
        <v>202</v>
      </c>
      <c r="E117" s="95">
        <v>3</v>
      </c>
      <c r="F117" s="95">
        <v>3</v>
      </c>
      <c r="G117" s="189"/>
      <c r="H117" s="4" t="s">
        <v>420</v>
      </c>
      <c r="I117" s="4" t="s">
        <v>420</v>
      </c>
    </row>
    <row r="118" spans="1:9" ht="13.5" thickBot="1" x14ac:dyDescent="0.25">
      <c r="A118" s="183" t="s">
        <v>259</v>
      </c>
      <c r="B118" s="184" t="s">
        <v>260</v>
      </c>
      <c r="C118" s="185">
        <v>2</v>
      </c>
      <c r="D118" s="186" t="s">
        <v>187</v>
      </c>
      <c r="E118" s="187">
        <v>2</v>
      </c>
      <c r="F118" s="187">
        <v>3</v>
      </c>
      <c r="G118" s="191"/>
      <c r="H118" s="188" t="s">
        <v>207</v>
      </c>
      <c r="I118" s="188" t="s">
        <v>207</v>
      </c>
    </row>
    <row r="120" spans="1:9" x14ac:dyDescent="0.25">
      <c r="A120" s="3" t="s">
        <v>389</v>
      </c>
      <c r="B120" s="4" t="s">
        <v>390</v>
      </c>
      <c r="C120" s="5">
        <v>2</v>
      </c>
      <c r="D120" s="5" t="s">
        <v>187</v>
      </c>
      <c r="E120" s="5">
        <v>2</v>
      </c>
      <c r="F120" s="5">
        <v>2</v>
      </c>
      <c r="H120" s="4" t="s">
        <v>37</v>
      </c>
      <c r="I120" s="1" t="s">
        <v>37</v>
      </c>
    </row>
    <row r="121" spans="1:9" x14ac:dyDescent="0.25">
      <c r="A121" s="3" t="s">
        <v>391</v>
      </c>
      <c r="B121" s="4" t="s">
        <v>392</v>
      </c>
      <c r="C121" s="5">
        <v>4</v>
      </c>
      <c r="D121" s="5" t="s">
        <v>184</v>
      </c>
      <c r="E121" s="5">
        <v>4</v>
      </c>
      <c r="F121" s="5">
        <v>4</v>
      </c>
      <c r="H121" s="4" t="s">
        <v>399</v>
      </c>
      <c r="I121" s="1" t="s">
        <v>399</v>
      </c>
    </row>
    <row r="122" spans="1:9" x14ac:dyDescent="0.25">
      <c r="A122" s="3" t="s">
        <v>393</v>
      </c>
      <c r="B122" s="4" t="s">
        <v>394</v>
      </c>
      <c r="C122" s="5">
        <v>2</v>
      </c>
      <c r="D122" s="5" t="s">
        <v>187</v>
      </c>
      <c r="E122" s="5">
        <v>2</v>
      </c>
      <c r="F122" s="5">
        <v>2</v>
      </c>
      <c r="H122" s="4" t="s">
        <v>38</v>
      </c>
      <c r="I122" s="1" t="s">
        <v>38</v>
      </c>
    </row>
    <row r="123" spans="1:9" x14ac:dyDescent="0.25">
      <c r="A123" s="3" t="s">
        <v>395</v>
      </c>
      <c r="B123" s="4" t="s">
        <v>59</v>
      </c>
      <c r="C123" s="5">
        <v>2</v>
      </c>
      <c r="D123" s="5" t="s">
        <v>187</v>
      </c>
      <c r="E123" s="5">
        <v>2</v>
      </c>
      <c r="F123" s="5">
        <v>2</v>
      </c>
      <c r="H123" s="4" t="s">
        <v>400</v>
      </c>
      <c r="I123" s="1" t="s">
        <v>158</v>
      </c>
    </row>
    <row r="124" spans="1:9" x14ac:dyDescent="0.25">
      <c r="A124" s="3" t="s">
        <v>396</v>
      </c>
      <c r="B124" s="4" t="s">
        <v>57</v>
      </c>
      <c r="C124" s="5">
        <v>2</v>
      </c>
      <c r="D124" s="5" t="s">
        <v>187</v>
      </c>
      <c r="E124" s="5">
        <v>2</v>
      </c>
      <c r="F124" s="5">
        <v>4</v>
      </c>
      <c r="H124" s="4" t="s">
        <v>154</v>
      </c>
      <c r="I124" s="1" t="s">
        <v>154</v>
      </c>
    </row>
    <row r="125" spans="1:9" x14ac:dyDescent="0.25">
      <c r="A125" s="3" t="s">
        <v>397</v>
      </c>
      <c r="B125" s="4" t="s">
        <v>398</v>
      </c>
      <c r="C125" s="5">
        <v>2</v>
      </c>
      <c r="D125" s="5" t="s">
        <v>187</v>
      </c>
      <c r="E125" s="5">
        <v>2</v>
      </c>
      <c r="F125" s="5">
        <v>2</v>
      </c>
      <c r="H125" s="4" t="s">
        <v>368</v>
      </c>
      <c r="I125" s="1" t="s">
        <v>368</v>
      </c>
    </row>
    <row r="126" spans="1:9" x14ac:dyDescent="0.25">
      <c r="A126" s="3" t="s">
        <v>401</v>
      </c>
      <c r="B126" s="4" t="s">
        <v>402</v>
      </c>
      <c r="C126" s="5">
        <v>2</v>
      </c>
      <c r="D126" s="5" t="s">
        <v>187</v>
      </c>
      <c r="E126" s="5">
        <v>2</v>
      </c>
      <c r="F126" s="5">
        <v>4</v>
      </c>
      <c r="H126" s="4" t="s">
        <v>419</v>
      </c>
      <c r="I126" s="1" t="s">
        <v>419</v>
      </c>
    </row>
    <row r="127" spans="1:9" x14ac:dyDescent="0.25">
      <c r="A127" s="3" t="s">
        <v>403</v>
      </c>
      <c r="B127" s="4" t="s">
        <v>404</v>
      </c>
      <c r="C127" s="5">
        <v>2</v>
      </c>
      <c r="D127" s="5" t="s">
        <v>306</v>
      </c>
      <c r="E127" s="5">
        <v>2</v>
      </c>
      <c r="F127" s="5">
        <v>4</v>
      </c>
      <c r="H127" s="4" t="s">
        <v>419</v>
      </c>
      <c r="I127" s="1" t="s">
        <v>419</v>
      </c>
    </row>
    <row r="128" spans="1:9" x14ac:dyDescent="0.25">
      <c r="A128" s="3" t="s">
        <v>405</v>
      </c>
      <c r="B128" s="4" t="s">
        <v>406</v>
      </c>
      <c r="C128" s="5">
        <v>2</v>
      </c>
      <c r="D128" s="5" t="s">
        <v>187</v>
      </c>
      <c r="E128" s="5">
        <v>2</v>
      </c>
      <c r="F128" s="5">
        <v>2</v>
      </c>
      <c r="H128" s="4" t="s">
        <v>399</v>
      </c>
      <c r="I128" s="1" t="s">
        <v>399</v>
      </c>
    </row>
    <row r="129" spans="1:9" x14ac:dyDescent="0.25">
      <c r="A129" s="3" t="s">
        <v>407</v>
      </c>
      <c r="B129" s="4" t="s">
        <v>408</v>
      </c>
      <c r="C129" s="5">
        <v>2</v>
      </c>
      <c r="D129" s="5" t="s">
        <v>187</v>
      </c>
      <c r="E129" s="5">
        <v>2</v>
      </c>
      <c r="F129" s="5">
        <v>3</v>
      </c>
      <c r="H129" s="4" t="s">
        <v>39</v>
      </c>
      <c r="I129" s="1" t="s">
        <v>39</v>
      </c>
    </row>
    <row r="130" spans="1:9" x14ac:dyDescent="0.25">
      <c r="A130" s="3" t="s">
        <v>409</v>
      </c>
      <c r="B130" s="4" t="s">
        <v>410</v>
      </c>
      <c r="C130" s="5">
        <v>2</v>
      </c>
      <c r="D130" s="5" t="s">
        <v>187</v>
      </c>
      <c r="E130" s="5">
        <v>2</v>
      </c>
      <c r="F130" s="5">
        <v>3</v>
      </c>
      <c r="H130" s="4" t="s">
        <v>168</v>
      </c>
      <c r="I130" s="1" t="s">
        <v>168</v>
      </c>
    </row>
    <row r="131" spans="1:9" x14ac:dyDescent="0.25">
      <c r="A131" s="3" t="s">
        <v>411</v>
      </c>
      <c r="B131" s="4" t="s">
        <v>412</v>
      </c>
      <c r="C131" s="5">
        <v>3</v>
      </c>
      <c r="D131" s="5" t="s">
        <v>202</v>
      </c>
      <c r="E131" s="5">
        <v>3</v>
      </c>
      <c r="F131" s="5">
        <v>3</v>
      </c>
      <c r="H131" s="4" t="s">
        <v>101</v>
      </c>
      <c r="I131" s="1" t="s">
        <v>101</v>
      </c>
    </row>
    <row r="132" spans="1:9" x14ac:dyDescent="0.25">
      <c r="A132" s="3" t="s">
        <v>413</v>
      </c>
      <c r="B132" s="4" t="s">
        <v>414</v>
      </c>
      <c r="C132" s="5">
        <v>3</v>
      </c>
      <c r="D132" s="5" t="s">
        <v>191</v>
      </c>
      <c r="E132" s="5">
        <v>2</v>
      </c>
      <c r="F132" s="5">
        <v>3</v>
      </c>
      <c r="H132" s="4" t="s">
        <v>101</v>
      </c>
      <c r="I132" s="1" t="s">
        <v>101</v>
      </c>
    </row>
    <row r="133" spans="1:9" x14ac:dyDescent="0.25">
      <c r="A133" s="3" t="s">
        <v>415</v>
      </c>
      <c r="B133" s="4" t="s">
        <v>67</v>
      </c>
      <c r="C133" s="5">
        <v>3</v>
      </c>
      <c r="D133" s="5" t="s">
        <v>202</v>
      </c>
      <c r="E133" s="5">
        <v>3</v>
      </c>
      <c r="F133" s="5">
        <v>3</v>
      </c>
      <c r="H133" s="4" t="s">
        <v>420</v>
      </c>
      <c r="I133" s="1" t="s">
        <v>420</v>
      </c>
    </row>
    <row r="134" spans="1:9" x14ac:dyDescent="0.25">
      <c r="A134" s="3" t="s">
        <v>416</v>
      </c>
      <c r="B134" s="4" t="s">
        <v>77</v>
      </c>
      <c r="C134" s="5">
        <v>2</v>
      </c>
      <c r="D134" s="5" t="s">
        <v>187</v>
      </c>
      <c r="E134" s="5">
        <v>2</v>
      </c>
      <c r="F134" s="5">
        <v>2</v>
      </c>
      <c r="H134" s="4" t="s">
        <v>38</v>
      </c>
      <c r="I134" s="1" t="s">
        <v>38</v>
      </c>
    </row>
    <row r="135" spans="1:9" x14ac:dyDescent="0.25">
      <c r="A135" s="3" t="s">
        <v>417</v>
      </c>
      <c r="B135" s="4" t="s">
        <v>418</v>
      </c>
      <c r="C135" s="5">
        <v>3</v>
      </c>
      <c r="D135" s="5" t="s">
        <v>194</v>
      </c>
      <c r="E135" s="5">
        <v>3</v>
      </c>
      <c r="F135" s="5">
        <v>3</v>
      </c>
      <c r="H135" s="4" t="s">
        <v>37</v>
      </c>
      <c r="I135" s="1" t="s">
        <v>37</v>
      </c>
    </row>
    <row r="138" spans="1:9" ht="15.75" thickBot="1" x14ac:dyDescent="0.3"/>
    <row r="139" spans="1:9" ht="12.75" x14ac:dyDescent="0.2">
      <c r="A139" s="208" t="s">
        <v>265</v>
      </c>
      <c r="B139" s="209" t="s">
        <v>240</v>
      </c>
      <c r="C139" s="230"/>
      <c r="D139" s="210">
        <v>4</v>
      </c>
      <c r="E139" s="211" t="s">
        <v>210</v>
      </c>
      <c r="F139" s="212">
        <v>3</v>
      </c>
      <c r="G139" s="212">
        <v>3</v>
      </c>
      <c r="H139" s="101" t="s">
        <v>215</v>
      </c>
      <c r="I139" s="101" t="s">
        <v>215</v>
      </c>
    </row>
    <row r="140" spans="1:9" ht="12.75" x14ac:dyDescent="0.2">
      <c r="A140" s="213" t="s">
        <v>266</v>
      </c>
      <c r="B140" s="214" t="s">
        <v>59</v>
      </c>
      <c r="C140" s="231"/>
      <c r="D140" s="215">
        <v>2</v>
      </c>
      <c r="E140" s="96" t="s">
        <v>187</v>
      </c>
      <c r="F140" s="95">
        <v>2</v>
      </c>
      <c r="G140" s="95">
        <v>4</v>
      </c>
      <c r="H140" s="97" t="s">
        <v>225</v>
      </c>
      <c r="I140" s="97" t="s">
        <v>225</v>
      </c>
    </row>
    <row r="141" spans="1:9" ht="12.75" x14ac:dyDescent="0.2">
      <c r="A141" s="216" t="s">
        <v>263</v>
      </c>
      <c r="B141" s="217" t="s">
        <v>189</v>
      </c>
      <c r="C141" s="232"/>
      <c r="D141" s="218">
        <v>2</v>
      </c>
      <c r="E141" s="91" t="s">
        <v>187</v>
      </c>
      <c r="F141" s="90">
        <v>2</v>
      </c>
      <c r="G141" s="90">
        <v>2</v>
      </c>
      <c r="H141" s="219" t="s">
        <v>144</v>
      </c>
      <c r="I141" s="219" t="s">
        <v>144</v>
      </c>
    </row>
    <row r="142" spans="1:9" ht="12.75" x14ac:dyDescent="0.2">
      <c r="A142" s="216" t="s">
        <v>267</v>
      </c>
      <c r="B142" s="220" t="s">
        <v>268</v>
      </c>
      <c r="C142" s="233"/>
      <c r="D142" s="218">
        <v>3</v>
      </c>
      <c r="E142" s="91" t="s">
        <v>191</v>
      </c>
      <c r="F142" s="90">
        <v>2</v>
      </c>
      <c r="G142" s="90">
        <v>4</v>
      </c>
      <c r="H142" s="97" t="s">
        <v>192</v>
      </c>
      <c r="I142" s="219" t="s">
        <v>192</v>
      </c>
    </row>
    <row r="143" spans="1:9" ht="12.75" x14ac:dyDescent="0.2">
      <c r="A143" s="213" t="s">
        <v>262</v>
      </c>
      <c r="B143" s="221" t="s">
        <v>23</v>
      </c>
      <c r="C143" s="234"/>
      <c r="D143" s="222">
        <v>2</v>
      </c>
      <c r="E143" s="96" t="s">
        <v>187</v>
      </c>
      <c r="F143" s="95">
        <v>2</v>
      </c>
      <c r="G143" s="95">
        <v>2</v>
      </c>
      <c r="H143" s="101" t="s">
        <v>37</v>
      </c>
      <c r="I143" s="219" t="s">
        <v>37</v>
      </c>
    </row>
    <row r="144" spans="1:9" ht="12.75" x14ac:dyDescent="0.2">
      <c r="A144" s="213" t="s">
        <v>264</v>
      </c>
      <c r="B144" s="221" t="s">
        <v>269</v>
      </c>
      <c r="C144" s="234"/>
      <c r="D144" s="222">
        <v>4</v>
      </c>
      <c r="E144" s="96" t="s">
        <v>184</v>
      </c>
      <c r="F144" s="95">
        <v>4</v>
      </c>
      <c r="G144" s="95">
        <v>4</v>
      </c>
      <c r="H144" s="101" t="s">
        <v>215</v>
      </c>
      <c r="I144" s="219" t="s">
        <v>215</v>
      </c>
    </row>
    <row r="145" spans="1:9" x14ac:dyDescent="0.25">
      <c r="A145" s="216" t="s">
        <v>270</v>
      </c>
      <c r="B145" s="214" t="s">
        <v>271</v>
      </c>
      <c r="C145" s="231"/>
      <c r="D145" s="215">
        <v>3</v>
      </c>
      <c r="E145" s="96" t="s">
        <v>194</v>
      </c>
      <c r="F145" s="95">
        <v>3</v>
      </c>
      <c r="G145" s="95">
        <v>4</v>
      </c>
      <c r="H145" s="177" t="s">
        <v>420</v>
      </c>
      <c r="I145" s="177" t="s">
        <v>420</v>
      </c>
    </row>
    <row r="146" spans="1:9" ht="12.75" x14ac:dyDescent="0.2">
      <c r="A146" s="216" t="s">
        <v>272</v>
      </c>
      <c r="B146" s="214" t="s">
        <v>25</v>
      </c>
      <c r="C146" s="231"/>
      <c r="D146" s="215">
        <v>3</v>
      </c>
      <c r="E146" s="96" t="s">
        <v>194</v>
      </c>
      <c r="F146" s="95">
        <v>3</v>
      </c>
      <c r="G146" s="95">
        <v>4</v>
      </c>
      <c r="H146" s="97" t="s">
        <v>197</v>
      </c>
      <c r="I146" s="219" t="s">
        <v>197</v>
      </c>
    </row>
    <row r="147" spans="1:9" ht="15.75" thickBot="1" x14ac:dyDescent="0.3">
      <c r="A147" s="223" t="s">
        <v>273</v>
      </c>
      <c r="B147" s="214" t="s">
        <v>29</v>
      </c>
      <c r="C147" s="235"/>
      <c r="D147" s="218">
        <v>2</v>
      </c>
      <c r="E147" s="91" t="s">
        <v>187</v>
      </c>
      <c r="F147" s="90">
        <v>2</v>
      </c>
      <c r="G147" s="90">
        <v>3</v>
      </c>
      <c r="H147" s="177" t="s">
        <v>40</v>
      </c>
      <c r="I147" s="177" t="s">
        <v>40</v>
      </c>
    </row>
    <row r="148" spans="1:9" ht="12.75" x14ac:dyDescent="0.2">
      <c r="A148" s="224" t="s">
        <v>274</v>
      </c>
      <c r="B148" s="225" t="s">
        <v>275</v>
      </c>
      <c r="C148" s="225"/>
      <c r="D148" s="212">
        <v>4</v>
      </c>
      <c r="E148" s="211" t="s">
        <v>210</v>
      </c>
      <c r="F148" s="212">
        <v>3</v>
      </c>
      <c r="G148" s="212">
        <v>4</v>
      </c>
      <c r="H148" s="226" t="s">
        <v>185</v>
      </c>
      <c r="I148" s="227" t="s">
        <v>185</v>
      </c>
    </row>
    <row r="149" spans="1:9" x14ac:dyDescent="0.25">
      <c r="A149" s="93" t="s">
        <v>276</v>
      </c>
      <c r="B149" s="217" t="s">
        <v>277</v>
      </c>
      <c r="C149" s="217"/>
      <c r="D149" s="95">
        <v>3</v>
      </c>
      <c r="E149" s="96" t="s">
        <v>194</v>
      </c>
      <c r="F149" s="95">
        <v>3</v>
      </c>
      <c r="G149" s="95">
        <v>4</v>
      </c>
      <c r="H149" s="177" t="s">
        <v>420</v>
      </c>
      <c r="I149" s="177" t="s">
        <v>420</v>
      </c>
    </row>
    <row r="150" spans="1:9" ht="12.75" x14ac:dyDescent="0.2">
      <c r="A150" s="229" t="s">
        <v>278</v>
      </c>
      <c r="B150" s="217" t="s">
        <v>141</v>
      </c>
      <c r="C150" s="217"/>
      <c r="D150" s="95">
        <v>2</v>
      </c>
      <c r="E150" s="96" t="s">
        <v>187</v>
      </c>
      <c r="F150" s="95">
        <v>2</v>
      </c>
      <c r="G150" s="95">
        <v>4</v>
      </c>
      <c r="H150" s="104" t="s">
        <v>168</v>
      </c>
      <c r="I150" s="104" t="s">
        <v>168</v>
      </c>
    </row>
    <row r="151" spans="1:9" ht="12.75" x14ac:dyDescent="0.2">
      <c r="A151" s="93" t="s">
        <v>279</v>
      </c>
      <c r="B151" s="217" t="s">
        <v>280</v>
      </c>
      <c r="C151" s="217"/>
      <c r="D151" s="95">
        <v>2</v>
      </c>
      <c r="E151" s="96" t="s">
        <v>187</v>
      </c>
      <c r="F151" s="95">
        <v>2</v>
      </c>
      <c r="G151" s="95">
        <v>4</v>
      </c>
      <c r="H151" s="104" t="s">
        <v>100</v>
      </c>
      <c r="I151" s="104" t="s">
        <v>100</v>
      </c>
    </row>
    <row r="152" spans="1:9" ht="12.75" x14ac:dyDescent="0.2">
      <c r="A152" s="229" t="s">
        <v>281</v>
      </c>
      <c r="B152" s="94" t="s">
        <v>282</v>
      </c>
      <c r="C152" s="94"/>
      <c r="D152" s="95">
        <v>2</v>
      </c>
      <c r="E152" s="96" t="s">
        <v>187</v>
      </c>
      <c r="F152" s="95">
        <v>2</v>
      </c>
      <c r="G152" s="95">
        <v>3</v>
      </c>
      <c r="H152" s="228" t="s">
        <v>215</v>
      </c>
      <c r="I152" s="104" t="s">
        <v>215</v>
      </c>
    </row>
    <row r="153" spans="1:9" ht="12.75" x14ac:dyDescent="0.2">
      <c r="A153" s="93" t="s">
        <v>283</v>
      </c>
      <c r="B153" s="99" t="s">
        <v>284</v>
      </c>
      <c r="C153" s="99"/>
      <c r="D153" s="100">
        <v>2</v>
      </c>
      <c r="E153" s="96" t="s">
        <v>187</v>
      </c>
      <c r="F153" s="95">
        <v>2</v>
      </c>
      <c r="G153" s="95">
        <v>2</v>
      </c>
      <c r="H153" s="228" t="s">
        <v>207</v>
      </c>
      <c r="I153" s="104" t="s">
        <v>207</v>
      </c>
    </row>
    <row r="154" spans="1:9" ht="12.75" x14ac:dyDescent="0.2">
      <c r="A154" s="93" t="s">
        <v>285</v>
      </c>
      <c r="B154" s="99" t="s">
        <v>286</v>
      </c>
      <c r="C154" s="99"/>
      <c r="D154" s="100">
        <v>3</v>
      </c>
      <c r="E154" s="96" t="s">
        <v>194</v>
      </c>
      <c r="F154" s="95">
        <v>3</v>
      </c>
      <c r="G154" s="95">
        <v>3</v>
      </c>
      <c r="H154" s="104" t="s">
        <v>100</v>
      </c>
      <c r="I154" s="104" t="s">
        <v>100</v>
      </c>
    </row>
    <row r="156" spans="1:9" x14ac:dyDescent="0.25">
      <c r="A156" s="3" t="s">
        <v>421</v>
      </c>
      <c r="B156" s="4" t="s">
        <v>392</v>
      </c>
      <c r="C156" s="5">
        <v>4</v>
      </c>
      <c r="D156" s="5" t="s">
        <v>210</v>
      </c>
      <c r="E156" s="5">
        <v>3</v>
      </c>
      <c r="F156" s="5">
        <v>4</v>
      </c>
      <c r="H156" s="4" t="s">
        <v>399</v>
      </c>
      <c r="I156" s="1" t="s">
        <v>399</v>
      </c>
    </row>
    <row r="157" spans="1:9" x14ac:dyDescent="0.25">
      <c r="A157" s="3" t="s">
        <v>422</v>
      </c>
      <c r="B157" s="4" t="s">
        <v>113</v>
      </c>
      <c r="C157" s="5">
        <v>2</v>
      </c>
      <c r="D157" s="5" t="s">
        <v>187</v>
      </c>
      <c r="E157" s="5">
        <v>2</v>
      </c>
      <c r="F157" s="5">
        <v>4</v>
      </c>
      <c r="H157" s="4" t="s">
        <v>434</v>
      </c>
      <c r="I157" s="1" t="s">
        <v>434</v>
      </c>
    </row>
    <row r="158" spans="1:9" x14ac:dyDescent="0.25">
      <c r="A158" s="3" t="s">
        <v>423</v>
      </c>
      <c r="B158" s="4" t="s">
        <v>424</v>
      </c>
      <c r="C158" s="5">
        <v>3</v>
      </c>
      <c r="D158" s="5" t="s">
        <v>194</v>
      </c>
      <c r="E158" s="5">
        <v>3</v>
      </c>
      <c r="F158" s="5">
        <v>3</v>
      </c>
      <c r="H158" s="4" t="s">
        <v>153</v>
      </c>
      <c r="I158" s="1" t="s">
        <v>153</v>
      </c>
    </row>
    <row r="159" spans="1:9" x14ac:dyDescent="0.25">
      <c r="A159" s="3" t="s">
        <v>425</v>
      </c>
      <c r="B159" s="4" t="s">
        <v>398</v>
      </c>
      <c r="C159" s="5">
        <v>2</v>
      </c>
      <c r="D159" s="5" t="s">
        <v>187</v>
      </c>
      <c r="E159" s="5">
        <v>2</v>
      </c>
      <c r="F159" s="5">
        <v>4</v>
      </c>
      <c r="H159" s="4" t="s">
        <v>435</v>
      </c>
      <c r="I159" s="1" t="s">
        <v>435</v>
      </c>
    </row>
    <row r="160" spans="1:9" x14ac:dyDescent="0.25">
      <c r="A160" s="3" t="s">
        <v>426</v>
      </c>
      <c r="B160" s="4" t="s">
        <v>427</v>
      </c>
      <c r="C160" s="5">
        <v>3</v>
      </c>
      <c r="D160" s="5" t="s">
        <v>202</v>
      </c>
      <c r="E160" s="5">
        <v>3</v>
      </c>
      <c r="F160" s="5">
        <v>3</v>
      </c>
      <c r="H160" s="4" t="s">
        <v>103</v>
      </c>
      <c r="I160" s="1" t="s">
        <v>103</v>
      </c>
    </row>
    <row r="161" spans="1:9" x14ac:dyDescent="0.25">
      <c r="A161" s="3" t="s">
        <v>428</v>
      </c>
      <c r="B161" s="4" t="s">
        <v>55</v>
      </c>
      <c r="C161" s="5">
        <v>2</v>
      </c>
      <c r="D161" s="5" t="s">
        <v>306</v>
      </c>
      <c r="E161" s="5">
        <v>2</v>
      </c>
      <c r="F161" s="5">
        <v>2</v>
      </c>
      <c r="H161" s="4" t="s">
        <v>366</v>
      </c>
      <c r="I161" s="1" t="s">
        <v>366</v>
      </c>
    </row>
    <row r="162" spans="1:9" x14ac:dyDescent="0.25">
      <c r="A162" s="3" t="s">
        <v>429</v>
      </c>
      <c r="B162" s="4" t="s">
        <v>51</v>
      </c>
      <c r="C162" s="5">
        <v>2</v>
      </c>
      <c r="D162" s="5" t="s">
        <v>187</v>
      </c>
      <c r="E162" s="5">
        <v>2</v>
      </c>
      <c r="F162" s="5">
        <v>4</v>
      </c>
      <c r="H162" s="4" t="s">
        <v>39</v>
      </c>
      <c r="I162" s="1" t="s">
        <v>39</v>
      </c>
    </row>
    <row r="163" spans="1:9" x14ac:dyDescent="0.25">
      <c r="A163" s="3" t="s">
        <v>430</v>
      </c>
      <c r="B163" s="4" t="s">
        <v>431</v>
      </c>
      <c r="C163" s="5">
        <v>3</v>
      </c>
      <c r="D163" s="5" t="s">
        <v>194</v>
      </c>
      <c r="E163" s="5">
        <v>3</v>
      </c>
      <c r="F163" s="5">
        <v>4</v>
      </c>
      <c r="H163" s="177" t="s">
        <v>420</v>
      </c>
      <c r="I163" s="177" t="s">
        <v>420</v>
      </c>
    </row>
    <row r="164" spans="1:9" x14ac:dyDescent="0.25">
      <c r="A164" s="3" t="s">
        <v>432</v>
      </c>
      <c r="B164" s="4" t="s">
        <v>433</v>
      </c>
      <c r="C164" s="5">
        <v>3</v>
      </c>
      <c r="D164" s="5" t="s">
        <v>202</v>
      </c>
      <c r="E164" s="5">
        <v>3</v>
      </c>
      <c r="F164" s="5">
        <v>3</v>
      </c>
      <c r="H164" s="4" t="s">
        <v>361</v>
      </c>
      <c r="I164" s="1" t="s">
        <v>361</v>
      </c>
    </row>
    <row r="165" spans="1:9" x14ac:dyDescent="0.25">
      <c r="A165" s="3" t="s">
        <v>436</v>
      </c>
      <c r="B165" s="4" t="s">
        <v>437</v>
      </c>
      <c r="C165" s="5">
        <v>3</v>
      </c>
      <c r="D165" s="5" t="s">
        <v>202</v>
      </c>
      <c r="E165" s="5">
        <v>3</v>
      </c>
      <c r="F165" s="5">
        <v>4</v>
      </c>
      <c r="H165" s="4" t="s">
        <v>153</v>
      </c>
      <c r="I165" s="1" t="s">
        <v>153</v>
      </c>
    </row>
    <row r="166" spans="1:9" x14ac:dyDescent="0.25">
      <c r="A166" s="3" t="s">
        <v>438</v>
      </c>
      <c r="B166" s="4" t="s">
        <v>439</v>
      </c>
      <c r="C166" s="5">
        <v>2</v>
      </c>
      <c r="D166" s="5" t="s">
        <v>187</v>
      </c>
      <c r="E166" s="5">
        <v>2</v>
      </c>
      <c r="F166" s="5">
        <v>4</v>
      </c>
      <c r="H166" s="4" t="s">
        <v>101</v>
      </c>
      <c r="I166" s="1" t="s">
        <v>101</v>
      </c>
    </row>
    <row r="167" spans="1:9" x14ac:dyDescent="0.25">
      <c r="A167" s="3" t="s">
        <v>440</v>
      </c>
      <c r="B167" s="4" t="s">
        <v>441</v>
      </c>
      <c r="C167" s="5">
        <v>3</v>
      </c>
      <c r="D167" s="5" t="s">
        <v>194</v>
      </c>
      <c r="E167" s="5">
        <v>3</v>
      </c>
      <c r="F167" s="5">
        <v>4</v>
      </c>
      <c r="H167" s="4" t="s">
        <v>448</v>
      </c>
      <c r="I167" s="1" t="s">
        <v>101</v>
      </c>
    </row>
    <row r="168" spans="1:9" x14ac:dyDescent="0.25">
      <c r="A168" s="3" t="s">
        <v>442</v>
      </c>
      <c r="B168" s="4" t="s">
        <v>443</v>
      </c>
      <c r="C168" s="5">
        <v>2</v>
      </c>
      <c r="D168" s="5" t="s">
        <v>187</v>
      </c>
      <c r="E168" s="5">
        <v>2</v>
      </c>
      <c r="F168" s="5">
        <v>4</v>
      </c>
      <c r="H168" s="4" t="s">
        <v>103</v>
      </c>
      <c r="I168" s="1" t="s">
        <v>103</v>
      </c>
    </row>
    <row r="169" spans="1:9" x14ac:dyDescent="0.25">
      <c r="A169" s="3" t="s">
        <v>444</v>
      </c>
      <c r="B169" s="4" t="s">
        <v>445</v>
      </c>
      <c r="C169" s="5">
        <v>3</v>
      </c>
      <c r="D169" s="5" t="s">
        <v>194</v>
      </c>
      <c r="E169" s="5">
        <v>3</v>
      </c>
      <c r="F169" s="5">
        <v>4</v>
      </c>
      <c r="H169" s="4" t="s">
        <v>103</v>
      </c>
      <c r="I169" s="1" t="s">
        <v>103</v>
      </c>
    </row>
    <row r="170" spans="1:9" x14ac:dyDescent="0.25">
      <c r="A170" s="3" t="s">
        <v>446</v>
      </c>
      <c r="B170" s="4" t="s">
        <v>447</v>
      </c>
      <c r="C170" s="5">
        <v>3</v>
      </c>
      <c r="D170" s="5" t="s">
        <v>191</v>
      </c>
      <c r="E170" s="5">
        <v>2</v>
      </c>
      <c r="F170" s="5">
        <v>4</v>
      </c>
      <c r="H170" s="4" t="s">
        <v>154</v>
      </c>
      <c r="I170" s="1" t="s">
        <v>154</v>
      </c>
    </row>
    <row r="174" spans="1:9" x14ac:dyDescent="0.25">
      <c r="A174" s="88" t="s">
        <v>292</v>
      </c>
      <c r="B174" s="89" t="s">
        <v>300</v>
      </c>
      <c r="C174" s="89"/>
      <c r="D174" s="90">
        <v>3</v>
      </c>
      <c r="E174" s="91" t="s">
        <v>194</v>
      </c>
      <c r="F174" s="90">
        <v>3</v>
      </c>
      <c r="G174" s="90">
        <v>3</v>
      </c>
      <c r="H174" s="97" t="s">
        <v>225</v>
      </c>
      <c r="I174" s="4"/>
    </row>
    <row r="175" spans="1:9" x14ac:dyDescent="0.25">
      <c r="A175" s="93" t="s">
        <v>287</v>
      </c>
      <c r="B175" s="94" t="s">
        <v>301</v>
      </c>
      <c r="C175" s="94"/>
      <c r="D175" s="95">
        <v>4</v>
      </c>
      <c r="E175" s="96" t="s">
        <v>302</v>
      </c>
      <c r="F175" s="95">
        <v>4</v>
      </c>
      <c r="G175" s="95">
        <v>7</v>
      </c>
      <c r="H175" s="104" t="s">
        <v>144</v>
      </c>
      <c r="I175" s="4"/>
    </row>
    <row r="176" spans="1:9" x14ac:dyDescent="0.25">
      <c r="A176" s="93" t="s">
        <v>288</v>
      </c>
      <c r="B176" s="94" t="s">
        <v>303</v>
      </c>
      <c r="C176" s="94"/>
      <c r="D176" s="95">
        <v>4</v>
      </c>
      <c r="E176" s="96" t="s">
        <v>210</v>
      </c>
      <c r="F176" s="95">
        <v>3</v>
      </c>
      <c r="G176" s="95">
        <v>3</v>
      </c>
      <c r="H176" s="104" t="s">
        <v>192</v>
      </c>
      <c r="I176" s="4"/>
    </row>
    <row r="177" spans="1:9" x14ac:dyDescent="0.25">
      <c r="A177" s="93" t="s">
        <v>289</v>
      </c>
      <c r="B177" s="94" t="s">
        <v>304</v>
      </c>
      <c r="C177" s="94"/>
      <c r="D177" s="95">
        <v>2</v>
      </c>
      <c r="E177" s="96" t="s">
        <v>187</v>
      </c>
      <c r="F177" s="95">
        <v>2</v>
      </c>
      <c r="G177" s="95">
        <v>2</v>
      </c>
      <c r="H177" s="104" t="s">
        <v>192</v>
      </c>
      <c r="I177" s="4"/>
    </row>
    <row r="178" spans="1:9" x14ac:dyDescent="0.25">
      <c r="A178" s="93" t="s">
        <v>291</v>
      </c>
      <c r="B178" s="94" t="s">
        <v>305</v>
      </c>
      <c r="C178" s="94"/>
      <c r="D178" s="95">
        <v>2</v>
      </c>
      <c r="E178" s="96" t="s">
        <v>306</v>
      </c>
      <c r="F178" s="95">
        <v>2</v>
      </c>
      <c r="G178" s="95">
        <v>3</v>
      </c>
      <c r="H178" s="104" t="s">
        <v>307</v>
      </c>
      <c r="I178" s="4"/>
    </row>
    <row r="179" spans="1:9" x14ac:dyDescent="0.25">
      <c r="A179" s="98" t="s">
        <v>290</v>
      </c>
      <c r="B179" s="94" t="s">
        <v>308</v>
      </c>
      <c r="C179" s="94"/>
      <c r="D179" s="95">
        <v>4</v>
      </c>
      <c r="E179" s="96" t="s">
        <v>184</v>
      </c>
      <c r="F179" s="95">
        <v>4</v>
      </c>
      <c r="G179" s="95">
        <v>6</v>
      </c>
      <c r="H179" s="104" t="s">
        <v>157</v>
      </c>
      <c r="I179" s="4"/>
    </row>
    <row r="180" spans="1:9" x14ac:dyDescent="0.25">
      <c r="A180" s="178" t="s">
        <v>299</v>
      </c>
      <c r="B180" s="94" t="s">
        <v>309</v>
      </c>
      <c r="C180" s="94"/>
      <c r="D180" s="243">
        <v>3</v>
      </c>
      <c r="E180" s="96" t="s">
        <v>194</v>
      </c>
      <c r="F180" s="95">
        <v>3</v>
      </c>
      <c r="G180" s="95">
        <v>4</v>
      </c>
      <c r="H180" s="97" t="s">
        <v>225</v>
      </c>
      <c r="I180" s="4"/>
    </row>
    <row r="181" spans="1:9" x14ac:dyDescent="0.25">
      <c r="A181" s="178" t="s">
        <v>298</v>
      </c>
      <c r="B181" s="94" t="s">
        <v>310</v>
      </c>
      <c r="C181" s="94"/>
      <c r="D181" s="243">
        <v>3</v>
      </c>
      <c r="E181" s="96" t="s">
        <v>194</v>
      </c>
      <c r="F181" s="95">
        <v>3</v>
      </c>
      <c r="G181" s="95">
        <v>2</v>
      </c>
      <c r="H181" s="104" t="s">
        <v>311</v>
      </c>
      <c r="I181" s="4"/>
    </row>
    <row r="182" spans="1:9" ht="30.75" thickBot="1" x14ac:dyDescent="0.3">
      <c r="A182" s="93" t="s">
        <v>293</v>
      </c>
      <c r="B182" s="94" t="s">
        <v>312</v>
      </c>
      <c r="C182" s="94"/>
      <c r="D182" s="243">
        <v>4</v>
      </c>
      <c r="E182" s="96" t="s">
        <v>184</v>
      </c>
      <c r="F182" s="95">
        <v>4</v>
      </c>
      <c r="G182" s="95">
        <v>4</v>
      </c>
      <c r="H182" s="47" t="s">
        <v>168</v>
      </c>
      <c r="I182" s="4"/>
    </row>
    <row r="183" spans="1:9" ht="23.25" customHeight="1" thickBot="1" x14ac:dyDescent="0.3">
      <c r="A183" s="93" t="s">
        <v>294</v>
      </c>
      <c r="B183" s="94" t="s">
        <v>504</v>
      </c>
      <c r="C183" s="94"/>
      <c r="D183" s="95">
        <v>4</v>
      </c>
      <c r="E183" s="96" t="s">
        <v>184</v>
      </c>
      <c r="F183" s="95">
        <v>4</v>
      </c>
      <c r="G183" s="95">
        <v>5</v>
      </c>
      <c r="H183" s="47" t="s">
        <v>168</v>
      </c>
      <c r="I183" s="4"/>
    </row>
    <row r="184" spans="1:9" s="317" customFormat="1" ht="24" customHeight="1" thickBot="1" x14ac:dyDescent="0.3">
      <c r="A184" s="343" t="s">
        <v>506</v>
      </c>
      <c r="B184" s="344" t="s">
        <v>505</v>
      </c>
      <c r="C184" s="344"/>
      <c r="D184" s="345">
        <v>4</v>
      </c>
      <c r="E184" s="346" t="s">
        <v>184</v>
      </c>
      <c r="F184" s="345">
        <v>4</v>
      </c>
      <c r="G184" s="345">
        <v>5</v>
      </c>
      <c r="H184" s="320" t="s">
        <v>168</v>
      </c>
      <c r="I184" s="318"/>
    </row>
    <row r="185" spans="1:9" x14ac:dyDescent="0.25">
      <c r="A185" s="93" t="s">
        <v>296</v>
      </c>
      <c r="B185" s="94" t="s">
        <v>313</v>
      </c>
      <c r="C185" s="94"/>
      <c r="D185" s="95">
        <v>4</v>
      </c>
      <c r="E185" s="96" t="s">
        <v>184</v>
      </c>
      <c r="F185" s="95">
        <v>4</v>
      </c>
      <c r="G185" s="95">
        <v>4</v>
      </c>
      <c r="H185" s="20" t="s">
        <v>348</v>
      </c>
      <c r="I185" s="4"/>
    </row>
    <row r="186" spans="1:9" x14ac:dyDescent="0.25">
      <c r="A186" s="93" t="s">
        <v>297</v>
      </c>
      <c r="B186" s="94" t="s">
        <v>314</v>
      </c>
      <c r="C186" s="94"/>
      <c r="D186" s="95">
        <v>4</v>
      </c>
      <c r="E186" s="96" t="s">
        <v>184</v>
      </c>
      <c r="F186" s="95">
        <v>4</v>
      </c>
      <c r="G186" s="95">
        <v>5</v>
      </c>
      <c r="H186" s="104" t="s">
        <v>157</v>
      </c>
      <c r="I186" s="4"/>
    </row>
    <row r="187" spans="1:9" x14ac:dyDescent="0.25">
      <c r="A187" s="93" t="s">
        <v>295</v>
      </c>
      <c r="B187" s="94" t="s">
        <v>501</v>
      </c>
      <c r="C187" s="94"/>
      <c r="D187" s="95">
        <v>4</v>
      </c>
      <c r="E187" s="96" t="s">
        <v>210</v>
      </c>
      <c r="F187" s="95">
        <v>3</v>
      </c>
      <c r="G187" s="95">
        <v>4</v>
      </c>
      <c r="H187" s="20" t="s">
        <v>348</v>
      </c>
      <c r="I187" s="4"/>
    </row>
    <row r="188" spans="1:9" s="317" customFormat="1" x14ac:dyDescent="0.25">
      <c r="A188" s="343" t="s">
        <v>503</v>
      </c>
      <c r="B188" s="344" t="s">
        <v>502</v>
      </c>
      <c r="C188" s="344"/>
      <c r="D188" s="345">
        <v>4</v>
      </c>
      <c r="E188" s="346" t="s">
        <v>210</v>
      </c>
      <c r="F188" s="345">
        <v>3</v>
      </c>
      <c r="G188" s="345">
        <v>4</v>
      </c>
      <c r="H188" s="319" t="s">
        <v>348</v>
      </c>
      <c r="I188" s="318"/>
    </row>
    <row r="190" spans="1:9" x14ac:dyDescent="0.25">
      <c r="A190" s="3" t="s">
        <v>449</v>
      </c>
      <c r="B190" s="4" t="s">
        <v>189</v>
      </c>
      <c r="C190" s="5">
        <v>3</v>
      </c>
      <c r="D190" s="5" t="s">
        <v>202</v>
      </c>
      <c r="E190" s="5">
        <v>3</v>
      </c>
      <c r="F190" s="5">
        <v>6</v>
      </c>
      <c r="H190" s="4" t="s">
        <v>368</v>
      </c>
    </row>
    <row r="191" spans="1:9" x14ac:dyDescent="0.25">
      <c r="A191" s="3" t="s">
        <v>450</v>
      </c>
      <c r="B191" s="4" t="s">
        <v>451</v>
      </c>
      <c r="C191" s="5">
        <v>4</v>
      </c>
      <c r="D191" s="5" t="s">
        <v>184</v>
      </c>
      <c r="E191" s="5">
        <v>4</v>
      </c>
      <c r="F191" s="5">
        <v>6</v>
      </c>
      <c r="H191" s="4" t="s">
        <v>459</v>
      </c>
    </row>
    <row r="192" spans="1:9" x14ac:dyDescent="0.25">
      <c r="A192" s="3" t="s">
        <v>452</v>
      </c>
      <c r="B192" s="4" t="s">
        <v>453</v>
      </c>
      <c r="C192" s="5">
        <v>2</v>
      </c>
      <c r="D192" s="5" t="s">
        <v>187</v>
      </c>
      <c r="E192" s="5">
        <v>2</v>
      </c>
      <c r="F192" s="5">
        <v>3</v>
      </c>
      <c r="H192" s="4" t="s">
        <v>460</v>
      </c>
    </row>
    <row r="193" spans="1:9" x14ac:dyDescent="0.25">
      <c r="A193" s="3" t="s">
        <v>454</v>
      </c>
      <c r="B193" s="4" t="s">
        <v>455</v>
      </c>
      <c r="C193" s="5">
        <v>2</v>
      </c>
      <c r="D193" s="5" t="s">
        <v>187</v>
      </c>
      <c r="E193" s="5">
        <v>2</v>
      </c>
      <c r="F193" s="5">
        <v>3</v>
      </c>
      <c r="H193" s="4" t="s">
        <v>154</v>
      </c>
    </row>
    <row r="194" spans="1:9" x14ac:dyDescent="0.25">
      <c r="A194" s="3" t="s">
        <v>456</v>
      </c>
      <c r="B194" s="4" t="s">
        <v>59</v>
      </c>
      <c r="C194" s="5">
        <v>2</v>
      </c>
      <c r="D194" s="5" t="s">
        <v>187</v>
      </c>
      <c r="E194" s="5">
        <v>2</v>
      </c>
      <c r="F194" s="5">
        <v>3</v>
      </c>
      <c r="H194" s="4" t="s">
        <v>461</v>
      </c>
    </row>
    <row r="195" spans="1:9" x14ac:dyDescent="0.25">
      <c r="A195" s="3" t="s">
        <v>457</v>
      </c>
      <c r="B195" s="4" t="s">
        <v>458</v>
      </c>
      <c r="C195" s="5">
        <v>3</v>
      </c>
      <c r="D195" s="5" t="s">
        <v>194</v>
      </c>
      <c r="E195" s="5">
        <v>3</v>
      </c>
      <c r="F195" s="5">
        <v>3</v>
      </c>
      <c r="H195" s="4" t="s">
        <v>461</v>
      </c>
    </row>
    <row r="196" spans="1:9" x14ac:dyDescent="0.25">
      <c r="A196" s="3" t="s">
        <v>462</v>
      </c>
      <c r="B196" s="4" t="s">
        <v>463</v>
      </c>
      <c r="C196" s="5">
        <v>4</v>
      </c>
      <c r="D196" s="5" t="s">
        <v>184</v>
      </c>
      <c r="E196" s="5">
        <v>4</v>
      </c>
      <c r="F196" s="5">
        <v>4</v>
      </c>
      <c r="H196" s="4" t="s">
        <v>460</v>
      </c>
    </row>
    <row r="197" spans="1:9" x14ac:dyDescent="0.25">
      <c r="A197" s="3" t="s">
        <v>464</v>
      </c>
      <c r="B197" s="4" t="s">
        <v>465</v>
      </c>
      <c r="C197" s="5">
        <v>4</v>
      </c>
      <c r="D197" s="5" t="s">
        <v>184</v>
      </c>
      <c r="E197" s="5">
        <v>4</v>
      </c>
      <c r="F197" s="5">
        <v>5</v>
      </c>
      <c r="H197" s="4" t="s">
        <v>459</v>
      </c>
    </row>
    <row r="198" spans="1:9" x14ac:dyDescent="0.25">
      <c r="A198" s="3" t="s">
        <v>466</v>
      </c>
      <c r="B198" s="4" t="s">
        <v>467</v>
      </c>
      <c r="C198" s="5">
        <v>4</v>
      </c>
      <c r="D198" s="5" t="s">
        <v>184</v>
      </c>
      <c r="E198" s="5">
        <v>4</v>
      </c>
      <c r="F198" s="5">
        <v>6</v>
      </c>
      <c r="H198" s="4" t="s">
        <v>474</v>
      </c>
    </row>
    <row r="199" spans="1:9" x14ac:dyDescent="0.25">
      <c r="A199" s="3" t="s">
        <v>468</v>
      </c>
      <c r="B199" s="4" t="s">
        <v>469</v>
      </c>
      <c r="C199" s="5">
        <v>4</v>
      </c>
      <c r="D199" s="5" t="s">
        <v>210</v>
      </c>
      <c r="E199" s="5">
        <v>3</v>
      </c>
      <c r="F199" s="5">
        <v>5</v>
      </c>
      <c r="H199" s="4" t="s">
        <v>154</v>
      </c>
    </row>
    <row r="200" spans="1:9" x14ac:dyDescent="0.25">
      <c r="A200" s="3" t="s">
        <v>470</v>
      </c>
      <c r="B200" s="4" t="s">
        <v>471</v>
      </c>
      <c r="C200" s="5">
        <v>4</v>
      </c>
      <c r="D200" s="5" t="s">
        <v>210</v>
      </c>
      <c r="E200" s="5">
        <v>3</v>
      </c>
      <c r="F200" s="5">
        <v>5</v>
      </c>
      <c r="H200" s="4" t="s">
        <v>460</v>
      </c>
    </row>
    <row r="201" spans="1:9" x14ac:dyDescent="0.25">
      <c r="A201" s="3" t="s">
        <v>472</v>
      </c>
      <c r="B201" s="4" t="s">
        <v>473</v>
      </c>
      <c r="C201" s="5">
        <v>4</v>
      </c>
      <c r="D201" s="5" t="s">
        <v>210</v>
      </c>
      <c r="E201" s="5">
        <v>3</v>
      </c>
      <c r="F201" s="5">
        <v>5</v>
      </c>
      <c r="H201" s="4" t="s">
        <v>156</v>
      </c>
    </row>
    <row r="205" spans="1:9" x14ac:dyDescent="0.25">
      <c r="A205" s="88" t="s">
        <v>316</v>
      </c>
      <c r="B205" s="89" t="s">
        <v>303</v>
      </c>
      <c r="C205" s="89"/>
      <c r="D205" s="90">
        <v>3</v>
      </c>
      <c r="E205" s="91" t="s">
        <v>194</v>
      </c>
      <c r="F205" s="90">
        <v>3</v>
      </c>
      <c r="G205" s="90">
        <v>3</v>
      </c>
      <c r="H205" s="175" t="s">
        <v>307</v>
      </c>
      <c r="I205" s="4"/>
    </row>
    <row r="206" spans="1:9" x14ac:dyDescent="0.25">
      <c r="A206" s="93" t="s">
        <v>317</v>
      </c>
      <c r="B206" s="94" t="s">
        <v>59</v>
      </c>
      <c r="C206" s="94"/>
      <c r="D206" s="95">
        <v>2</v>
      </c>
      <c r="E206" s="96" t="s">
        <v>187</v>
      </c>
      <c r="F206" s="95">
        <v>2</v>
      </c>
      <c r="G206" s="95">
        <v>3</v>
      </c>
      <c r="H206" s="97" t="s">
        <v>225</v>
      </c>
      <c r="I206" s="4"/>
    </row>
    <row r="207" spans="1:9" x14ac:dyDescent="0.25">
      <c r="A207" s="93" t="s">
        <v>318</v>
      </c>
      <c r="B207" s="244" t="s">
        <v>301</v>
      </c>
      <c r="C207" s="244"/>
      <c r="D207" s="95">
        <v>4</v>
      </c>
      <c r="E207" s="96" t="s">
        <v>302</v>
      </c>
      <c r="F207" s="95">
        <v>4</v>
      </c>
      <c r="G207" s="95">
        <v>7</v>
      </c>
      <c r="H207" s="104" t="s">
        <v>144</v>
      </c>
      <c r="I207" s="4"/>
    </row>
    <row r="208" spans="1:9" x14ac:dyDescent="0.25">
      <c r="A208" s="93" t="s">
        <v>319</v>
      </c>
      <c r="B208" s="94" t="s">
        <v>304</v>
      </c>
      <c r="C208" s="94"/>
      <c r="D208" s="95">
        <v>2</v>
      </c>
      <c r="E208" s="96" t="s">
        <v>187</v>
      </c>
      <c r="F208" s="95">
        <v>2</v>
      </c>
      <c r="G208" s="95">
        <v>2</v>
      </c>
      <c r="H208" s="104" t="s">
        <v>192</v>
      </c>
      <c r="I208" s="4"/>
    </row>
    <row r="209" spans="1:9" x14ac:dyDescent="0.25">
      <c r="A209" s="93" t="s">
        <v>320</v>
      </c>
      <c r="B209" s="94" t="s">
        <v>321</v>
      </c>
      <c r="C209" s="94"/>
      <c r="D209" s="95">
        <v>3</v>
      </c>
      <c r="E209" s="96" t="s">
        <v>194</v>
      </c>
      <c r="F209" s="95">
        <v>3</v>
      </c>
      <c r="G209" s="95">
        <v>3</v>
      </c>
      <c r="H209" s="104" t="s">
        <v>307</v>
      </c>
      <c r="I209" s="4"/>
    </row>
    <row r="210" spans="1:9" x14ac:dyDescent="0.25">
      <c r="A210" s="216" t="s">
        <v>322</v>
      </c>
      <c r="B210" s="99" t="s">
        <v>308</v>
      </c>
      <c r="C210" s="99"/>
      <c r="D210" s="100">
        <v>4</v>
      </c>
      <c r="E210" s="100" t="s">
        <v>184</v>
      </c>
      <c r="F210" s="100">
        <v>4</v>
      </c>
      <c r="G210" s="100">
        <v>6</v>
      </c>
      <c r="H210" s="104" t="s">
        <v>157</v>
      </c>
      <c r="I210" s="4"/>
    </row>
    <row r="211" spans="1:9" x14ac:dyDescent="0.25">
      <c r="A211" s="178" t="s">
        <v>323</v>
      </c>
      <c r="B211" s="94" t="s">
        <v>324</v>
      </c>
      <c r="C211" s="94"/>
      <c r="D211" s="95">
        <v>3</v>
      </c>
      <c r="E211" s="96" t="s">
        <v>194</v>
      </c>
      <c r="F211" s="95">
        <v>3</v>
      </c>
      <c r="G211" s="95">
        <v>2</v>
      </c>
      <c r="H211" s="104" t="s">
        <v>307</v>
      </c>
      <c r="I211" s="4"/>
    </row>
    <row r="212" spans="1:9" x14ac:dyDescent="0.25">
      <c r="A212" s="102" t="s">
        <v>325</v>
      </c>
      <c r="B212" s="94" t="s">
        <v>326</v>
      </c>
      <c r="C212" s="94"/>
      <c r="D212" s="95">
        <v>3</v>
      </c>
      <c r="E212" s="96" t="s">
        <v>194</v>
      </c>
      <c r="F212" s="95">
        <v>3</v>
      </c>
      <c r="G212" s="95">
        <v>4</v>
      </c>
      <c r="H212" s="104" t="s">
        <v>311</v>
      </c>
      <c r="I212" s="4"/>
    </row>
    <row r="213" spans="1:9" x14ac:dyDescent="0.25">
      <c r="A213" s="93" t="s">
        <v>327</v>
      </c>
      <c r="B213" s="94" t="s">
        <v>328</v>
      </c>
      <c r="C213" s="94"/>
      <c r="D213" s="95">
        <v>4</v>
      </c>
      <c r="E213" s="96" t="s">
        <v>210</v>
      </c>
      <c r="F213" s="95">
        <v>3</v>
      </c>
      <c r="G213" s="95">
        <v>4</v>
      </c>
      <c r="H213" s="104" t="s">
        <v>311</v>
      </c>
      <c r="I213" s="4"/>
    </row>
    <row r="214" spans="1:9" x14ac:dyDescent="0.25">
      <c r="A214" s="93" t="s">
        <v>329</v>
      </c>
      <c r="B214" s="94" t="s">
        <v>330</v>
      </c>
      <c r="C214" s="94"/>
      <c r="D214" s="95">
        <v>3</v>
      </c>
      <c r="E214" s="96" t="s">
        <v>194</v>
      </c>
      <c r="F214" s="95">
        <v>3</v>
      </c>
      <c r="G214" s="95">
        <v>4</v>
      </c>
      <c r="H214" s="104" t="s">
        <v>311</v>
      </c>
      <c r="I214" s="4"/>
    </row>
    <row r="215" spans="1:9" x14ac:dyDescent="0.25">
      <c r="A215" s="93" t="s">
        <v>331</v>
      </c>
      <c r="B215" s="259" t="s">
        <v>332</v>
      </c>
      <c r="C215" s="94"/>
      <c r="D215" s="95">
        <v>4</v>
      </c>
      <c r="E215" s="96" t="s">
        <v>210</v>
      </c>
      <c r="F215" s="95">
        <v>3</v>
      </c>
      <c r="G215" s="95">
        <v>5</v>
      </c>
      <c r="H215" s="104" t="s">
        <v>157</v>
      </c>
      <c r="I215" s="4"/>
    </row>
    <row r="216" spans="1:9" x14ac:dyDescent="0.25">
      <c r="A216" s="93" t="s">
        <v>333</v>
      </c>
      <c r="B216" s="94" t="s">
        <v>334</v>
      </c>
      <c r="C216" s="94"/>
      <c r="D216" s="95">
        <v>4</v>
      </c>
      <c r="E216" s="96" t="s">
        <v>210</v>
      </c>
      <c r="F216" s="95">
        <v>3</v>
      </c>
      <c r="G216" s="95">
        <v>5</v>
      </c>
      <c r="H216" s="104" t="s">
        <v>311</v>
      </c>
      <c r="I216" s="4"/>
    </row>
    <row r="217" spans="1:9" x14ac:dyDescent="0.25">
      <c r="A217" s="93" t="s">
        <v>335</v>
      </c>
      <c r="B217" s="94" t="s">
        <v>315</v>
      </c>
      <c r="C217" s="94"/>
      <c r="D217" s="95">
        <v>4</v>
      </c>
      <c r="E217" s="96" t="s">
        <v>210</v>
      </c>
      <c r="F217" s="95">
        <v>3</v>
      </c>
      <c r="G217" s="95">
        <v>4</v>
      </c>
      <c r="H217" s="20" t="s">
        <v>348</v>
      </c>
      <c r="I217" s="4"/>
    </row>
    <row r="219" spans="1:9" x14ac:dyDescent="0.25">
      <c r="A219" s="3" t="s">
        <v>475</v>
      </c>
      <c r="B219" s="4" t="s">
        <v>476</v>
      </c>
      <c r="C219" s="5">
        <v>3</v>
      </c>
      <c r="D219" s="5" t="s">
        <v>194</v>
      </c>
      <c r="E219" s="5">
        <v>3</v>
      </c>
      <c r="F219" s="5">
        <v>4</v>
      </c>
      <c r="H219" s="4" t="s">
        <v>460</v>
      </c>
    </row>
    <row r="220" spans="1:9" x14ac:dyDescent="0.25">
      <c r="A220" s="3" t="s">
        <v>477</v>
      </c>
      <c r="B220" s="4" t="s">
        <v>300</v>
      </c>
      <c r="C220" s="5">
        <v>3</v>
      </c>
      <c r="D220" s="5" t="s">
        <v>194</v>
      </c>
      <c r="E220" s="5">
        <v>3</v>
      </c>
      <c r="F220" s="5">
        <v>3</v>
      </c>
      <c r="H220" s="4" t="s">
        <v>461</v>
      </c>
    </row>
    <row r="221" spans="1:9" x14ac:dyDescent="0.25">
      <c r="A221" s="3" t="s">
        <v>478</v>
      </c>
      <c r="B221" s="4" t="s">
        <v>479</v>
      </c>
      <c r="C221" s="5">
        <v>4</v>
      </c>
      <c r="D221" s="5" t="s">
        <v>184</v>
      </c>
      <c r="E221" s="5">
        <v>4</v>
      </c>
      <c r="F221" s="5">
        <v>6</v>
      </c>
      <c r="H221" s="4" t="s">
        <v>156</v>
      </c>
    </row>
    <row r="222" spans="1:9" x14ac:dyDescent="0.25">
      <c r="A222" s="3" t="s">
        <v>480</v>
      </c>
      <c r="B222" s="4" t="s">
        <v>481</v>
      </c>
      <c r="C222" s="5">
        <v>3</v>
      </c>
      <c r="D222" s="5" t="s">
        <v>194</v>
      </c>
      <c r="E222" s="5">
        <v>3</v>
      </c>
      <c r="F222" s="5">
        <v>2</v>
      </c>
      <c r="H222" s="4" t="s">
        <v>155</v>
      </c>
    </row>
    <row r="223" spans="1:9" x14ac:dyDescent="0.25">
      <c r="A223" s="3" t="s">
        <v>482</v>
      </c>
      <c r="B223" s="4" t="s">
        <v>455</v>
      </c>
      <c r="C223" s="5">
        <v>2</v>
      </c>
      <c r="D223" s="5" t="s">
        <v>187</v>
      </c>
      <c r="E223" s="5">
        <v>2</v>
      </c>
      <c r="F223" s="5">
        <v>3</v>
      </c>
      <c r="H223" s="4" t="s">
        <v>154</v>
      </c>
    </row>
    <row r="224" spans="1:9" x14ac:dyDescent="0.25">
      <c r="A224" s="3" t="s">
        <v>483</v>
      </c>
      <c r="B224" s="4" t="s">
        <v>484</v>
      </c>
      <c r="C224" s="5">
        <v>3</v>
      </c>
      <c r="D224" s="5" t="s">
        <v>194</v>
      </c>
      <c r="E224" s="5">
        <v>3</v>
      </c>
      <c r="F224" s="5">
        <v>3</v>
      </c>
      <c r="H224" s="4" t="s">
        <v>474</v>
      </c>
    </row>
    <row r="225" spans="1:8" x14ac:dyDescent="0.25">
      <c r="A225" s="3" t="s">
        <v>485</v>
      </c>
      <c r="B225" s="4" t="s">
        <v>486</v>
      </c>
      <c r="C225" s="5">
        <v>2</v>
      </c>
      <c r="D225" s="5" t="s">
        <v>187</v>
      </c>
      <c r="E225" s="5">
        <v>2</v>
      </c>
      <c r="F225" s="5">
        <v>3</v>
      </c>
      <c r="H225" s="4" t="s">
        <v>156</v>
      </c>
    </row>
    <row r="226" spans="1:8" x14ac:dyDescent="0.25">
      <c r="A226" s="3" t="s">
        <v>487</v>
      </c>
      <c r="B226" s="4" t="s">
        <v>488</v>
      </c>
      <c r="C226" s="5">
        <v>3</v>
      </c>
      <c r="D226" s="5" t="s">
        <v>194</v>
      </c>
      <c r="E226" s="5">
        <v>3</v>
      </c>
      <c r="F226" s="5">
        <v>5</v>
      </c>
      <c r="H226" s="4" t="s">
        <v>155</v>
      </c>
    </row>
    <row r="227" spans="1:8" x14ac:dyDescent="0.25">
      <c r="A227" s="3" t="s">
        <v>489</v>
      </c>
      <c r="B227" s="4" t="s">
        <v>490</v>
      </c>
      <c r="C227" s="5">
        <v>3</v>
      </c>
      <c r="D227" s="5" t="s">
        <v>194</v>
      </c>
      <c r="E227" s="5">
        <v>3</v>
      </c>
      <c r="F227" s="5">
        <v>5</v>
      </c>
      <c r="H227" s="4" t="s">
        <v>474</v>
      </c>
    </row>
    <row r="228" spans="1:8" x14ac:dyDescent="0.25">
      <c r="A228" s="3" t="s">
        <v>491</v>
      </c>
      <c r="B228" s="4" t="s">
        <v>492</v>
      </c>
      <c r="C228" s="5">
        <v>4</v>
      </c>
      <c r="D228" s="5" t="s">
        <v>210</v>
      </c>
      <c r="E228" s="5">
        <v>3</v>
      </c>
      <c r="F228" s="5">
        <v>4</v>
      </c>
      <c r="H228" s="4" t="s">
        <v>155</v>
      </c>
    </row>
    <row r="229" spans="1:8" x14ac:dyDescent="0.25">
      <c r="A229" s="3" t="s">
        <v>493</v>
      </c>
      <c r="B229" s="4" t="s">
        <v>494</v>
      </c>
      <c r="C229" s="5">
        <v>4</v>
      </c>
      <c r="D229" s="5" t="s">
        <v>210</v>
      </c>
      <c r="E229" s="5">
        <v>3</v>
      </c>
      <c r="F229" s="5">
        <v>5</v>
      </c>
      <c r="H229" s="4" t="s">
        <v>474</v>
      </c>
    </row>
    <row r="230" spans="1:8" x14ac:dyDescent="0.25">
      <c r="A230" s="3" t="s">
        <v>495</v>
      </c>
      <c r="B230" s="4" t="s">
        <v>496</v>
      </c>
      <c r="C230" s="5">
        <v>4</v>
      </c>
      <c r="D230" s="5" t="s">
        <v>210</v>
      </c>
      <c r="E230" s="5">
        <v>3</v>
      </c>
      <c r="F230" s="5">
        <v>4</v>
      </c>
      <c r="H230" s="4" t="s">
        <v>156</v>
      </c>
    </row>
    <row r="231" spans="1:8" x14ac:dyDescent="0.25">
      <c r="A231" s="3" t="s">
        <v>497</v>
      </c>
      <c r="B231" s="4" t="s">
        <v>498</v>
      </c>
      <c r="C231" s="5">
        <v>3</v>
      </c>
      <c r="D231" s="5" t="s">
        <v>202</v>
      </c>
      <c r="E231" s="5">
        <v>3</v>
      </c>
      <c r="F231" s="5">
        <v>4</v>
      </c>
      <c r="H231" s="4" t="s">
        <v>155</v>
      </c>
    </row>
    <row r="232" spans="1:8" x14ac:dyDescent="0.25">
      <c r="A232" s="3" t="s">
        <v>499</v>
      </c>
      <c r="B232" s="4" t="s">
        <v>141</v>
      </c>
      <c r="C232" s="5">
        <v>2</v>
      </c>
      <c r="D232" s="5" t="s">
        <v>187</v>
      </c>
      <c r="E232" s="5">
        <v>2</v>
      </c>
      <c r="F232" s="5">
        <v>3</v>
      </c>
      <c r="H232" s="4" t="s">
        <v>459</v>
      </c>
    </row>
  </sheetData>
  <mergeCells count="6">
    <mergeCell ref="I65:I99"/>
    <mergeCell ref="A1:H1"/>
    <mergeCell ref="A12:H12"/>
    <mergeCell ref="A23:H23"/>
    <mergeCell ref="A43:H43"/>
    <mergeCell ref="I1:I6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52:H153"/>
  </dataValidation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D51" sqref="D51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92" customWidth="1"/>
    <col min="10" max="10" width="25.7109375" style="48" customWidth="1"/>
    <col min="11" max="11" width="22.7109375" style="48" customWidth="1"/>
    <col min="12" max="12" width="5.7109375" style="106" customWidth="1"/>
    <col min="13" max="16384" width="9.140625" style="48"/>
  </cols>
  <sheetData>
    <row r="1" spans="1:12" ht="12.75" x14ac:dyDescent="0.2">
      <c r="A1" s="410" t="str">
        <f>CONCATENATE('Ders Dağılım'!K1," ÖĞRETİM YILI ",'Ders Dağılım'!K2," YARIYILI")</f>
        <v>2024-2025 ÖĞRETİM YILI GÜZ YARIYILI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2.75" x14ac:dyDescent="0.2">
      <c r="A2" s="410" t="str">
        <f>CONCATENATE('Ders Dağılım'!J8," HAFTALIK DERS PROGRAMI")</f>
        <v>BİLİŞİM GÜVENLİĞİ PROGRAMI HAFTALIK DERS PROGRAMI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195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02" t="s">
        <v>4</v>
      </c>
      <c r="B5" s="55">
        <v>0.375</v>
      </c>
      <c r="C5" s="236"/>
      <c r="D5" s="63" t="str">
        <f>IF(ISBLANK(C5)," ",VLOOKUP(C5,'Ders Dağılım'!A$2:H$1071,2,0))</f>
        <v xml:space="preserve"> </v>
      </c>
      <c r="E5" s="63" t="str">
        <f>IF(ISBLANK(C5)," ",VLOOKUP(C5,'Ders Dağılım'!A$2:H$1071,8,0))</f>
        <v xml:space="preserve"> </v>
      </c>
      <c r="F5" s="108"/>
      <c r="G5" s="402" t="s">
        <v>4</v>
      </c>
      <c r="H5" s="56">
        <v>0.375</v>
      </c>
      <c r="I5" s="340"/>
      <c r="J5" s="63" t="str">
        <f>IF(ISBLANK(I5)," ",VLOOKUP(I5,'Ders Dağılım'!A$2:H$1071,2,0))</f>
        <v xml:space="preserve"> </v>
      </c>
      <c r="K5" s="63" t="str">
        <f>IF(ISBLANK(I5)," ",VLOOKUP(I5,'Ders Dağılım'!A$2:H$1071,8,0))</f>
        <v xml:space="preserve"> </v>
      </c>
      <c r="L5" s="108"/>
    </row>
    <row r="6" spans="1:12" x14ac:dyDescent="0.2">
      <c r="A6" s="403"/>
      <c r="B6" s="57">
        <v>0.41319444444444442</v>
      </c>
      <c r="C6" s="86"/>
      <c r="D6" s="64" t="str">
        <f>IF(ISBLANK(C6)," ",VLOOKUP(C6,'Ders Dağılım'!A$2:H$1071,2,0))</f>
        <v xml:space="preserve"> </v>
      </c>
      <c r="E6" s="64" t="str">
        <f>IF(ISBLANK(C6)," ",VLOOKUP(C6,'Ders Dağılım'!A$2:H$1071,8,0))</f>
        <v xml:space="preserve"> </v>
      </c>
      <c r="F6" s="109"/>
      <c r="G6" s="403"/>
      <c r="H6" s="58">
        <v>0.41319444444444442</v>
      </c>
      <c r="I6" s="340" t="s">
        <v>323</v>
      </c>
      <c r="J6" s="64" t="str">
        <f>IF(ISBLANK(I6)," ",VLOOKUP(I6,'Ders Dağılım'!A$2:H$1071,2,0))</f>
        <v>Bireysel Veri Güvenliği Teknolojileri</v>
      </c>
      <c r="K6" s="64" t="str">
        <f>IF(ISBLANK(I6)," ",VLOOKUP(I6,'Ders Dağılım'!A$2:H$1071,8,0))</f>
        <v>Öğr. Gör. SEMA BİLGİLİ</v>
      </c>
      <c r="L6" s="109" t="s">
        <v>227</v>
      </c>
    </row>
    <row r="7" spans="1:12" x14ac:dyDescent="0.2">
      <c r="A7" s="403"/>
      <c r="B7" s="57">
        <v>0.4513888888888889</v>
      </c>
      <c r="C7" s="86"/>
      <c r="D7" s="64" t="str">
        <f>IF(ISBLANK(C7)," ",VLOOKUP(C7,'Ders Dağılım'!A$2:H$1071,2,0))</f>
        <v xml:space="preserve"> </v>
      </c>
      <c r="E7" s="64" t="str">
        <f>IF(ISBLANK(C7)," ",VLOOKUP(C7,'Ders Dağılım'!A$2:H$1071,8,0))</f>
        <v xml:space="preserve"> </v>
      </c>
      <c r="F7" s="109"/>
      <c r="G7" s="403"/>
      <c r="H7" s="58">
        <v>0.4513888888888889</v>
      </c>
      <c r="I7" s="340" t="s">
        <v>323</v>
      </c>
      <c r="J7" s="64" t="str">
        <f>IF(ISBLANK(I7)," ",VLOOKUP(I7,'Ders Dağılım'!A$2:H$1071,2,0))</f>
        <v>Bireysel Veri Güvenliği Teknolojileri</v>
      </c>
      <c r="K7" s="64" t="str">
        <f>IF(ISBLANK(I7)," ",VLOOKUP(I7,'Ders Dağılım'!A$2:H$1071,8,0))</f>
        <v>Öğr. Gör. SEMA BİLGİLİ</v>
      </c>
      <c r="L7" s="109" t="s">
        <v>227</v>
      </c>
    </row>
    <row r="8" spans="1:12" x14ac:dyDescent="0.2">
      <c r="A8" s="403"/>
      <c r="B8" s="57">
        <v>0.48958333333333331</v>
      </c>
      <c r="C8" s="86"/>
      <c r="D8" s="64" t="str">
        <f>IF(ISBLANK(C8)," ",VLOOKUP(C8,'Ders Dağılım'!A$2:H$1071,2,0))</f>
        <v xml:space="preserve"> </v>
      </c>
      <c r="E8" s="64" t="str">
        <f>IF(ISBLANK(C8)," ",VLOOKUP(C8,'Ders Dağılım'!A$2:H$1071,8,0))</f>
        <v xml:space="preserve"> </v>
      </c>
      <c r="F8" s="109"/>
      <c r="G8" s="403"/>
      <c r="H8" s="58">
        <v>0.48958333333333331</v>
      </c>
      <c r="I8" s="340" t="s">
        <v>323</v>
      </c>
      <c r="J8" s="64" t="str">
        <f>IF(ISBLANK(I8)," ",VLOOKUP(I8,'Ders Dağılım'!A$2:H$1071,2,0))</f>
        <v>Bireysel Veri Güvenliği Teknolojileri</v>
      </c>
      <c r="K8" s="64" t="str">
        <f>IF(ISBLANK(I8)," ",VLOOKUP(I8,'Ders Dağılım'!A$2:H$1071,8,0))</f>
        <v>Öğr. Gör. SEMA BİLGİLİ</v>
      </c>
      <c r="L8" s="109" t="s">
        <v>227</v>
      </c>
    </row>
    <row r="9" spans="1:12" x14ac:dyDescent="0.2">
      <c r="A9" s="403"/>
      <c r="B9" s="57">
        <v>0.54166666666666663</v>
      </c>
      <c r="C9" s="340" t="s">
        <v>320</v>
      </c>
      <c r="D9" s="64" t="str">
        <f>IF(ISBLANK(C9)," ",VLOOKUP(C9,'Ders Dağılım'!A$2:H$1071,2,0))</f>
        <v>İşletim Sistemleri</v>
      </c>
      <c r="E9" s="64" t="str">
        <f>IF(ISBLANK(C9)," ",VLOOKUP(C9,'Ders Dağılım'!A$2:H$1071,8,0))</f>
        <v>Öğr. Gör. SEMA BİLGİLİ</v>
      </c>
      <c r="F9" s="109" t="s">
        <v>218</v>
      </c>
      <c r="G9" s="403"/>
      <c r="H9" s="58">
        <v>0.54166666666666663</v>
      </c>
      <c r="I9" s="340" t="s">
        <v>331</v>
      </c>
      <c r="J9" s="64" t="str">
        <f>IF(ISBLANK(I9)," ",VLOOKUP(I9,'Ders Dağılım'!A$2:H$1071,2,0))</f>
        <v>İleri Ağ Teknolojileri</v>
      </c>
      <c r="K9" s="64" t="str">
        <f>IF(ISBLANK(I9)," ",VLOOKUP(I9,'Ders Dağılım'!A$2:H$1071,8,0))</f>
        <v>Öğr. Gör. Dr. Hakan Can ALTUNAY</v>
      </c>
      <c r="L9" s="109" t="s">
        <v>227</v>
      </c>
    </row>
    <row r="10" spans="1:12" x14ac:dyDescent="0.2">
      <c r="A10" s="403"/>
      <c r="B10" s="57">
        <v>0.58333333333333337</v>
      </c>
      <c r="C10" s="340" t="s">
        <v>320</v>
      </c>
      <c r="D10" s="64" t="str">
        <f>IF(ISBLANK(C10)," ",VLOOKUP(C10,'Ders Dağılım'!A$2:H$1071,2,0))</f>
        <v>İşletim Sistemleri</v>
      </c>
      <c r="E10" s="64" t="str">
        <f>IF(ISBLANK(C10)," ",VLOOKUP(C10,'Ders Dağılım'!A$2:H$1071,8,0))</f>
        <v>Öğr. Gör. SEMA BİLGİLİ</v>
      </c>
      <c r="F10" s="109" t="s">
        <v>218</v>
      </c>
      <c r="G10" s="403"/>
      <c r="H10" s="58">
        <v>0.58333333333333337</v>
      </c>
      <c r="I10" s="340" t="s">
        <v>331</v>
      </c>
      <c r="J10" s="64" t="str">
        <f>IF(ISBLANK(I10)," ",VLOOKUP(I10,'Ders Dağılım'!A$2:H$1071,2,0))</f>
        <v>İleri Ağ Teknolojileri</v>
      </c>
      <c r="K10" s="64" t="str">
        <f>IF(ISBLANK(I10)," ",VLOOKUP(I10,'Ders Dağılım'!A$2:H$1071,8,0))</f>
        <v>Öğr. Gör. Dr. Hakan Can ALTUNAY</v>
      </c>
      <c r="L10" s="109" t="s">
        <v>227</v>
      </c>
    </row>
    <row r="11" spans="1:12" x14ac:dyDescent="0.2">
      <c r="A11" s="403"/>
      <c r="B11" s="57">
        <v>0.625</v>
      </c>
      <c r="C11" s="340" t="s">
        <v>320</v>
      </c>
      <c r="D11" s="64" t="str">
        <f>IF(ISBLANK(C11)," ",VLOOKUP(C11,'Ders Dağılım'!A$2:H$1071,2,0))</f>
        <v>İşletim Sistemleri</v>
      </c>
      <c r="E11" s="64" t="str">
        <f>IF(ISBLANK(C11)," ",VLOOKUP(C11,'Ders Dağılım'!A$2:H$1071,8,0))</f>
        <v>Öğr. Gör. SEMA BİLGİLİ</v>
      </c>
      <c r="F11" s="109" t="s">
        <v>218</v>
      </c>
      <c r="G11" s="403"/>
      <c r="H11" s="58">
        <v>0.625</v>
      </c>
      <c r="I11" s="340" t="s">
        <v>331</v>
      </c>
      <c r="J11" s="64" t="str">
        <f>IF(ISBLANK(I11)," ",VLOOKUP(I11,'Ders Dağılım'!A$2:H$1071,2,0))</f>
        <v>İleri Ağ Teknolojileri</v>
      </c>
      <c r="K11" s="64" t="str">
        <f>IF(ISBLANK(I11)," ",VLOOKUP(I11,'Ders Dağılım'!A$2:H$1071,8,0))</f>
        <v>Öğr. Gör. Dr. Hakan Can ALTUNAY</v>
      </c>
      <c r="L11" s="109" t="s">
        <v>227</v>
      </c>
    </row>
    <row r="12" spans="1:12" ht="12" thickBot="1" x14ac:dyDescent="0.25">
      <c r="A12" s="408"/>
      <c r="B12" s="61">
        <v>0.66666666666666663</v>
      </c>
      <c r="C12" s="348"/>
      <c r="D12" s="65" t="str">
        <f>IF(ISBLANK(C12)," ",VLOOKUP(C12,'Ders Dağılım'!A$2:H$1071,2,0))</f>
        <v xml:space="preserve"> </v>
      </c>
      <c r="E12" s="65" t="str">
        <f>IF(ISBLANK(C12)," ",VLOOKUP(C12,'Ders Dağılım'!A$2:H$1071,8,0))</f>
        <v xml:space="preserve"> </v>
      </c>
      <c r="F12" s="110"/>
      <c r="G12" s="408"/>
      <c r="H12" s="62">
        <v>0.66666666666666663</v>
      </c>
      <c r="I12" s="348" t="s">
        <v>331</v>
      </c>
      <c r="J12" s="65" t="str">
        <f>IF(ISBLANK(I12)," ",VLOOKUP(I12,'Ders Dağılım'!A$2:H$1071,2,0))</f>
        <v>İleri Ağ Teknolojileri</v>
      </c>
      <c r="K12" s="65" t="str">
        <f>IF(ISBLANK(I12)," ",VLOOKUP(I12,'Ders Dağılım'!A$2:H$1071,8,0))</f>
        <v>Öğr. Gör. Dr. Hakan Can ALTUNAY</v>
      </c>
      <c r="L12" s="110" t="s">
        <v>227</v>
      </c>
    </row>
    <row r="13" spans="1:12" ht="12" customHeight="1" x14ac:dyDescent="0.2">
      <c r="A13" s="402" t="s">
        <v>5</v>
      </c>
      <c r="B13" s="55">
        <v>0.375</v>
      </c>
      <c r="C13" s="366" t="s">
        <v>318</v>
      </c>
      <c r="D13" s="63" t="str">
        <f>IF(ISBLANK(C13)," ",VLOOKUP(C13,'Ders Dağılım'!A$2:H$1071,2,0))</f>
        <v>Matematik</v>
      </c>
      <c r="E13" s="63" t="str">
        <f>IF(ISBLANK(C13)," ",VLOOKUP(C13,'Ders Dağılım'!A$2:H$1071,8,0))</f>
        <v>Doç. Dr. Evren ERGÜN</v>
      </c>
      <c r="F13" s="108" t="s">
        <v>224</v>
      </c>
      <c r="G13" s="402" t="s">
        <v>5</v>
      </c>
      <c r="H13" s="56">
        <v>0.375</v>
      </c>
      <c r="I13" s="366" t="s">
        <v>327</v>
      </c>
      <c r="J13" s="63" t="str">
        <f>IF(ISBLANK(I13)," ",VLOOKUP(I13,'Ders Dağılım'!A$2:H$1071,2,0))</f>
        <v>Savunma Algoritmaları</v>
      </c>
      <c r="K13" s="63" t="str">
        <f>IF(ISBLANK(I13)," ",VLOOKUP(I13,'Ders Dağılım'!A$2:H$1071,8,0))</f>
        <v>Öğr. Gör. EMRE ENGİN</v>
      </c>
      <c r="L13" s="108" t="s">
        <v>219</v>
      </c>
    </row>
    <row r="14" spans="1:12" x14ac:dyDescent="0.2">
      <c r="A14" s="403"/>
      <c r="B14" s="57">
        <v>0.41319444444444442</v>
      </c>
      <c r="C14" s="340" t="s">
        <v>318</v>
      </c>
      <c r="D14" s="64" t="str">
        <f>IF(ISBLANK(C14)," ",VLOOKUP(C14,'Ders Dağılım'!A$2:H$1071,2,0))</f>
        <v>Matematik</v>
      </c>
      <c r="E14" s="64" t="str">
        <f>IF(ISBLANK(C14)," ",VLOOKUP(C14,'Ders Dağılım'!A$2:H$1071,8,0))</f>
        <v>Doç. Dr. Evren ERGÜN</v>
      </c>
      <c r="F14" s="109" t="s">
        <v>224</v>
      </c>
      <c r="G14" s="403"/>
      <c r="H14" s="58">
        <v>0.41319444444444442</v>
      </c>
      <c r="I14" s="340" t="s">
        <v>327</v>
      </c>
      <c r="J14" s="64" t="str">
        <f>IF(ISBLANK(I14)," ",VLOOKUP(I14,'Ders Dağılım'!A$2:H$1071,2,0))</f>
        <v>Savunma Algoritmaları</v>
      </c>
      <c r="K14" s="64" t="str">
        <f>IF(ISBLANK(I14)," ",VLOOKUP(I14,'Ders Dağılım'!A$2:H$1071,8,0))</f>
        <v>Öğr. Gör. EMRE ENGİN</v>
      </c>
      <c r="L14" s="109" t="s">
        <v>219</v>
      </c>
    </row>
    <row r="15" spans="1:12" x14ac:dyDescent="0.2">
      <c r="A15" s="403"/>
      <c r="B15" s="57">
        <v>0.4513888888888889</v>
      </c>
      <c r="C15" s="340" t="s">
        <v>318</v>
      </c>
      <c r="D15" s="64" t="str">
        <f>IF(ISBLANK(C15)," ",VLOOKUP(C15,'Ders Dağılım'!A$2:H$1071,2,0))</f>
        <v>Matematik</v>
      </c>
      <c r="E15" s="64" t="str">
        <f>IF(ISBLANK(C15)," ",VLOOKUP(C15,'Ders Dağılım'!A$2:H$1071,8,0))</f>
        <v>Doç. Dr. Evren ERGÜN</v>
      </c>
      <c r="F15" s="109" t="s">
        <v>224</v>
      </c>
      <c r="G15" s="403"/>
      <c r="H15" s="58">
        <v>0.4513888888888889</v>
      </c>
      <c r="I15" s="340" t="s">
        <v>327</v>
      </c>
      <c r="J15" s="64" t="str">
        <f>IF(ISBLANK(I15)," ",VLOOKUP(I15,'Ders Dağılım'!A$2:H$1071,2,0))</f>
        <v>Savunma Algoritmaları</v>
      </c>
      <c r="K15" s="64" t="str">
        <f>IF(ISBLANK(I15)," ",VLOOKUP(I15,'Ders Dağılım'!A$2:H$1071,8,0))</f>
        <v>Öğr. Gör. EMRE ENGİN</v>
      </c>
      <c r="L15" s="109" t="s">
        <v>219</v>
      </c>
    </row>
    <row r="16" spans="1:12" x14ac:dyDescent="0.2">
      <c r="A16" s="403"/>
      <c r="B16" s="57">
        <v>0.48958333333333331</v>
      </c>
      <c r="C16" s="340" t="s">
        <v>318</v>
      </c>
      <c r="D16" s="64" t="str">
        <f>IF(ISBLANK(C16)," ",VLOOKUP(C16,'Ders Dağılım'!A$2:H$1071,2,0))</f>
        <v>Matematik</v>
      </c>
      <c r="E16" s="64" t="str">
        <f>IF(ISBLANK(C16)," ",VLOOKUP(C16,'Ders Dağılım'!A$2:H$1071,8,0))</f>
        <v>Doç. Dr. Evren ERGÜN</v>
      </c>
      <c r="F16" s="109" t="s">
        <v>224</v>
      </c>
      <c r="G16" s="403"/>
      <c r="H16" s="58">
        <v>0.48958333333333331</v>
      </c>
      <c r="I16" s="340" t="s">
        <v>327</v>
      </c>
      <c r="J16" s="64" t="str">
        <f>IF(ISBLANK(I16)," ",VLOOKUP(I16,'Ders Dağılım'!A$2:H$1071,2,0))</f>
        <v>Savunma Algoritmaları</v>
      </c>
      <c r="K16" s="64" t="str">
        <f>IF(ISBLANK(I16)," ",VLOOKUP(I16,'Ders Dağılım'!A$2:H$1071,8,0))</f>
        <v>Öğr. Gör. EMRE ENGİN</v>
      </c>
      <c r="L16" s="109" t="s">
        <v>219</v>
      </c>
    </row>
    <row r="17" spans="1:12" x14ac:dyDescent="0.2">
      <c r="A17" s="403"/>
      <c r="B17" s="57">
        <v>0.54166666666666663</v>
      </c>
      <c r="C17" s="340" t="s">
        <v>319</v>
      </c>
      <c r="D17" s="64" t="str">
        <f>IF(ISBLANK(C17)," ",VLOOKUP(C17,'Ders Dağılım'!A$2:H$1071,2,0))</f>
        <v>Ağ Temelleri</v>
      </c>
      <c r="E17" s="64" t="str">
        <f>IF(ISBLANK(C17)," ",VLOOKUP(C17,'Ders Dağılım'!A$2:H$1071,8,0))</f>
        <v>Öğr. Gör. SERKAN VARAN</v>
      </c>
      <c r="F17" s="109" t="s">
        <v>226</v>
      </c>
      <c r="G17" s="403"/>
      <c r="H17" s="58">
        <v>0.54166666666666663</v>
      </c>
      <c r="I17" s="340" t="s">
        <v>335</v>
      </c>
      <c r="J17" s="64" t="str">
        <f>IF(ISBLANK(I17)," ",VLOOKUP(I17,'Ders Dağılım'!A$2:H$1071,2,0))</f>
        <v>Mobil Programlama</v>
      </c>
      <c r="K17" s="64" t="str">
        <f>IF(ISBLANK(I17)," ",VLOOKUP(I17,'Ders Dağılım'!A$2:H$1071,8,0))</f>
        <v>Öğr. Gör. Tuğba CANSU TOPALLI</v>
      </c>
      <c r="L17" s="109" t="s">
        <v>222</v>
      </c>
    </row>
    <row r="18" spans="1:12" x14ac:dyDescent="0.2">
      <c r="A18" s="403"/>
      <c r="B18" s="57">
        <v>0.58333333333333337</v>
      </c>
      <c r="C18" s="340" t="s">
        <v>319</v>
      </c>
      <c r="D18" s="64" t="str">
        <f>IF(ISBLANK(C18)," ",VLOOKUP(C18,'Ders Dağılım'!A$2:H$1071,2,0))</f>
        <v>Ağ Temelleri</v>
      </c>
      <c r="E18" s="64" t="str">
        <f>IF(ISBLANK(C18)," ",VLOOKUP(C18,'Ders Dağılım'!A$2:H$1071,8,0))</f>
        <v>Öğr. Gör. SERKAN VARAN</v>
      </c>
      <c r="F18" s="109" t="s">
        <v>226</v>
      </c>
      <c r="G18" s="403"/>
      <c r="H18" s="58">
        <v>0.58333333333333337</v>
      </c>
      <c r="I18" s="340" t="s">
        <v>335</v>
      </c>
      <c r="J18" s="64" t="str">
        <f>IF(ISBLANK(I18)," ",VLOOKUP(I18,'Ders Dağılım'!A$2:H$1071,2,0))</f>
        <v>Mobil Programlama</v>
      </c>
      <c r="K18" s="64" t="str">
        <f>IF(ISBLANK(I18)," ",VLOOKUP(I18,'Ders Dağılım'!A$2:H$1071,8,0))</f>
        <v>Öğr. Gör. Tuğba CANSU TOPALLI</v>
      </c>
      <c r="L18" s="109" t="s">
        <v>222</v>
      </c>
    </row>
    <row r="19" spans="1:12" x14ac:dyDescent="0.2">
      <c r="A19" s="403"/>
      <c r="B19" s="57">
        <v>0.625</v>
      </c>
      <c r="C19" s="340" t="s">
        <v>317</v>
      </c>
      <c r="D19" s="64" t="str">
        <f>IF(ISBLANK(C19)," ",VLOOKUP(C19,'Ders Dağılım'!A$2:H$1071,2,0))</f>
        <v>İş Sağlığı ve Güvenliği</v>
      </c>
      <c r="E19" s="64" t="str">
        <f>IF(ISBLANK(C19)," ",VLOOKUP(C19,'Ders Dağılım'!A$2:H$1071,8,0))</f>
        <v>Öğr. Gör. ASLI TOSYALI</v>
      </c>
      <c r="F19" s="109" t="s">
        <v>232</v>
      </c>
      <c r="G19" s="403"/>
      <c r="H19" s="58">
        <v>0.625</v>
      </c>
      <c r="I19" s="340" t="s">
        <v>335</v>
      </c>
      <c r="J19" s="64" t="str">
        <f>IF(ISBLANK(I19)," ",VLOOKUP(I19,'Ders Dağılım'!A$2:H$1071,2,0))</f>
        <v>Mobil Programlama</v>
      </c>
      <c r="K19" s="64" t="str">
        <f>IF(ISBLANK(I19)," ",VLOOKUP(I19,'Ders Dağılım'!A$2:H$1071,8,0))</f>
        <v>Öğr. Gör. Tuğba CANSU TOPALLI</v>
      </c>
      <c r="L19" s="109" t="s">
        <v>222</v>
      </c>
    </row>
    <row r="20" spans="1:12" ht="12" thickBot="1" x14ac:dyDescent="0.25">
      <c r="A20" s="408"/>
      <c r="B20" s="61">
        <v>0.66666666666666663</v>
      </c>
      <c r="C20" s="348" t="s">
        <v>317</v>
      </c>
      <c r="D20" s="65" t="str">
        <f>IF(ISBLANK(C20)," ",VLOOKUP(C20,'Ders Dağılım'!A$2:H$1071,2,0))</f>
        <v>İş Sağlığı ve Güvenliği</v>
      </c>
      <c r="E20" s="65" t="str">
        <f>IF(ISBLANK(C20)," ",VLOOKUP(C20,'Ders Dağılım'!A$2:H$1071,8,0))</f>
        <v>Öğr. Gör. ASLI TOSYALI</v>
      </c>
      <c r="F20" s="110" t="s">
        <v>232</v>
      </c>
      <c r="G20" s="408"/>
      <c r="H20" s="62">
        <v>0.66666666666666663</v>
      </c>
      <c r="I20" s="348" t="s">
        <v>335</v>
      </c>
      <c r="J20" s="65" t="str">
        <f>IF(ISBLANK(I20)," ",VLOOKUP(I20,'Ders Dağılım'!A$2:H$1071,2,0))</f>
        <v>Mobil Programlama</v>
      </c>
      <c r="K20" s="65" t="str">
        <f>IF(ISBLANK(I20)," ",VLOOKUP(I20,'Ders Dağılım'!A$2:H$1071,8,0))</f>
        <v>Öğr. Gör. Tuğba CANSU TOPALLI</v>
      </c>
      <c r="L20" s="110" t="s">
        <v>222</v>
      </c>
    </row>
    <row r="21" spans="1:12" ht="12" customHeight="1" x14ac:dyDescent="0.2">
      <c r="A21" s="402" t="s">
        <v>6</v>
      </c>
      <c r="B21" s="55">
        <v>0.375</v>
      </c>
      <c r="C21" s="366"/>
      <c r="D21" s="63" t="str">
        <f>IF(ISBLANK(C21)," ",VLOOKUP(C21,'Ders Dağılım'!A$2:H$1071,2,0))</f>
        <v xml:space="preserve"> </v>
      </c>
      <c r="E21" s="63" t="str">
        <f>IF(ISBLANK(C21)," ",VLOOKUP(C21,'Ders Dağılım'!A$2:H$1071,8,0))</f>
        <v xml:space="preserve"> </v>
      </c>
      <c r="F21" s="108"/>
      <c r="G21" s="402" t="s">
        <v>6</v>
      </c>
      <c r="H21" s="56">
        <v>0.375</v>
      </c>
      <c r="I21" s="366"/>
      <c r="J21" s="63" t="str">
        <f>IF(ISBLANK(I21)," ",VLOOKUP(I21,'Ders Dağılım'!A$2:H$1071,2,0))</f>
        <v xml:space="preserve"> </v>
      </c>
      <c r="K21" s="63" t="str">
        <f>IF(ISBLANK(I21)," ",VLOOKUP(I21,'Ders Dağılım'!A$2:H$1071,8,0))</f>
        <v xml:space="preserve"> </v>
      </c>
      <c r="L21" s="108"/>
    </row>
    <row r="22" spans="1:12" x14ac:dyDescent="0.2">
      <c r="A22" s="403"/>
      <c r="B22" s="57">
        <v>0.41319444444444442</v>
      </c>
      <c r="C22" s="340" t="s">
        <v>316</v>
      </c>
      <c r="D22" s="64" t="str">
        <f>IF(ISBLANK(C22)," ",VLOOKUP(C22,'Ders Dağılım'!A$2:H$1071,2,0))</f>
        <v>Ofis Yazılımları</v>
      </c>
      <c r="E22" s="64" t="str">
        <f>IF(ISBLANK(C22)," ",VLOOKUP(C22,'Ders Dağılım'!A$2:H$1071,8,0))</f>
        <v>Öğr. Gör. SEMA BİLGİLİ</v>
      </c>
      <c r="F22" s="109" t="s">
        <v>218</v>
      </c>
      <c r="G22" s="403"/>
      <c r="H22" s="58">
        <v>0.41319444444444442</v>
      </c>
      <c r="I22" s="340" t="s">
        <v>329</v>
      </c>
      <c r="J22" s="64" t="str">
        <f>IF(ISBLANK(I22)," ",VLOOKUP(I22,'Ders Dağılım'!A$2:H$1071,2,0))</f>
        <v>Kimlik ve Kaynak Yönetimi</v>
      </c>
      <c r="K22" s="64" t="str">
        <f>IF(ISBLANK(I22)," ",VLOOKUP(I22,'Ders Dağılım'!A$2:H$1071,8,0))</f>
        <v>Öğr. Gör. EMRE ENGİN</v>
      </c>
      <c r="L22" s="109" t="s">
        <v>228</v>
      </c>
    </row>
    <row r="23" spans="1:12" x14ac:dyDescent="0.2">
      <c r="A23" s="403"/>
      <c r="B23" s="57">
        <v>0.4513888888888889</v>
      </c>
      <c r="C23" s="340" t="s">
        <v>316</v>
      </c>
      <c r="D23" s="64" t="str">
        <f>IF(ISBLANK(C23)," ",VLOOKUP(C23,'Ders Dağılım'!A$2:H$1071,2,0))</f>
        <v>Ofis Yazılımları</v>
      </c>
      <c r="E23" s="64" t="str">
        <f>IF(ISBLANK(C23)," ",VLOOKUP(C23,'Ders Dağılım'!A$2:H$1071,8,0))</f>
        <v>Öğr. Gör. SEMA BİLGİLİ</v>
      </c>
      <c r="F23" s="109" t="s">
        <v>218</v>
      </c>
      <c r="G23" s="403"/>
      <c r="H23" s="58">
        <v>0.4513888888888889</v>
      </c>
      <c r="I23" s="340" t="s">
        <v>329</v>
      </c>
      <c r="J23" s="64" t="str">
        <f>IF(ISBLANK(I23)," ",VLOOKUP(I23,'Ders Dağılım'!A$2:H$1071,2,0))</f>
        <v>Kimlik ve Kaynak Yönetimi</v>
      </c>
      <c r="K23" s="64" t="str">
        <f>IF(ISBLANK(I23)," ",VLOOKUP(I23,'Ders Dağılım'!A$2:H$1071,8,0))</f>
        <v>Öğr. Gör. EMRE ENGİN</v>
      </c>
      <c r="L23" s="109" t="s">
        <v>228</v>
      </c>
    </row>
    <row r="24" spans="1:12" x14ac:dyDescent="0.2">
      <c r="A24" s="403"/>
      <c r="B24" s="57">
        <v>0.48958333333333331</v>
      </c>
      <c r="C24" s="340" t="s">
        <v>316</v>
      </c>
      <c r="D24" s="64" t="str">
        <f>IF(ISBLANK(C24)," ",VLOOKUP(C24,'Ders Dağılım'!A$2:H$1071,2,0))</f>
        <v>Ofis Yazılımları</v>
      </c>
      <c r="E24" s="64" t="str">
        <f>IF(ISBLANK(C24)," ",VLOOKUP(C24,'Ders Dağılım'!A$2:H$1071,8,0))</f>
        <v>Öğr. Gör. SEMA BİLGİLİ</v>
      </c>
      <c r="F24" s="109" t="s">
        <v>218</v>
      </c>
      <c r="G24" s="403"/>
      <c r="H24" s="58">
        <v>0.48958333333333331</v>
      </c>
      <c r="I24" s="340" t="s">
        <v>329</v>
      </c>
      <c r="J24" s="64" t="str">
        <f>IF(ISBLANK(I24)," ",VLOOKUP(I24,'Ders Dağılım'!A$2:H$1071,2,0))</f>
        <v>Kimlik ve Kaynak Yönetimi</v>
      </c>
      <c r="K24" s="64" t="str">
        <f>IF(ISBLANK(I24)," ",VLOOKUP(I24,'Ders Dağılım'!A$2:H$1071,8,0))</f>
        <v>Öğr. Gör. EMRE ENGİN</v>
      </c>
      <c r="L24" s="109" t="s">
        <v>228</v>
      </c>
    </row>
    <row r="25" spans="1:12" x14ac:dyDescent="0.2">
      <c r="A25" s="403"/>
      <c r="B25" s="57">
        <v>0.54166666666666663</v>
      </c>
      <c r="C25" s="340"/>
      <c r="D25" s="64" t="str">
        <f>IF(ISBLANK(C25)," ",VLOOKUP(C25,'Ders Dağılım'!A$2:H$1071,2,0))</f>
        <v xml:space="preserve"> </v>
      </c>
      <c r="E25" s="64" t="str">
        <f>IF(ISBLANK(C25)," ",VLOOKUP(C25,'Ders Dağılım'!A$2:H$1071,8,0))</f>
        <v xml:space="preserve"> </v>
      </c>
      <c r="F25" s="109"/>
      <c r="G25" s="403"/>
      <c r="H25" s="58">
        <v>0.54166666666666663</v>
      </c>
      <c r="I25" s="340"/>
      <c r="J25" s="64" t="str">
        <f>IF(ISBLANK(I25)," ",VLOOKUP(I25,'Ders Dağılım'!A$2:H$1071,2,0))</f>
        <v xml:space="preserve"> </v>
      </c>
      <c r="K25" s="64" t="str">
        <f>IF(ISBLANK(I25)," ",VLOOKUP(I25,'Ders Dağılım'!A$2:H$1071,8,0))</f>
        <v xml:space="preserve"> </v>
      </c>
      <c r="L25" s="109"/>
    </row>
    <row r="26" spans="1:12" x14ac:dyDescent="0.2">
      <c r="A26" s="403"/>
      <c r="B26" s="57">
        <v>0.58333333333333337</v>
      </c>
      <c r="C26" s="340"/>
      <c r="D26" s="64" t="str">
        <f>IF(ISBLANK(C26)," ",VLOOKUP(C26,'Ders Dağılım'!A$2:H$1071,2,0))</f>
        <v xml:space="preserve"> </v>
      </c>
      <c r="E26" s="64" t="str">
        <f>IF(ISBLANK(C26)," ",VLOOKUP(C26,'Ders Dağılım'!A$2:H$1071,8,0))</f>
        <v xml:space="preserve"> </v>
      </c>
      <c r="F26" s="109"/>
      <c r="G26" s="403"/>
      <c r="H26" s="58">
        <v>0.58333333333333337</v>
      </c>
      <c r="I26" s="340"/>
      <c r="J26" s="64" t="str">
        <f>IF(ISBLANK(I26)," ",VLOOKUP(I26,'Ders Dağılım'!A$2:H$1071,2,0))</f>
        <v xml:space="preserve"> </v>
      </c>
      <c r="K26" s="64" t="str">
        <f>IF(ISBLANK(I26)," ",VLOOKUP(I26,'Ders Dağılım'!A$2:H$1071,8,0))</f>
        <v xml:space="preserve"> </v>
      </c>
      <c r="L26" s="109"/>
    </row>
    <row r="27" spans="1:12" x14ac:dyDescent="0.2">
      <c r="A27" s="403"/>
      <c r="B27" s="57">
        <v>0.625</v>
      </c>
      <c r="C27" s="340"/>
      <c r="D27" s="64" t="str">
        <f>IF(ISBLANK(C27)," ",VLOOKUP(C27,'Ders Dağılım'!A$2:H$1071,2,0))</f>
        <v xml:space="preserve"> </v>
      </c>
      <c r="E27" s="64" t="str">
        <f>IF(ISBLANK(C27)," ",VLOOKUP(C27,'Ders Dağılım'!A$2:H$1071,8,0))</f>
        <v xml:space="preserve"> </v>
      </c>
      <c r="F27" s="109"/>
      <c r="G27" s="403"/>
      <c r="H27" s="58">
        <v>0.625</v>
      </c>
      <c r="I27" s="340"/>
      <c r="J27" s="64" t="str">
        <f>IF(ISBLANK(I27)," ",VLOOKUP(I27,'Ders Dağılım'!A$2:H$1071,2,0))</f>
        <v xml:space="preserve"> </v>
      </c>
      <c r="K27" s="64" t="str">
        <f>IF(ISBLANK(I27)," ",VLOOKUP(I27,'Ders Dağılım'!A$2:H$1071,8,0))</f>
        <v xml:space="preserve"> </v>
      </c>
      <c r="L27" s="109"/>
    </row>
    <row r="28" spans="1:12" ht="12" thickBot="1" x14ac:dyDescent="0.25">
      <c r="A28" s="408"/>
      <c r="B28" s="61">
        <v>0.66666666666666663</v>
      </c>
      <c r="C28" s="348"/>
      <c r="D28" s="65" t="str">
        <f>IF(ISBLANK(C28)," ",VLOOKUP(C28,'Ders Dağılım'!A$2:H$1071,2,0))</f>
        <v xml:space="preserve"> </v>
      </c>
      <c r="E28" s="65" t="str">
        <f>IF(ISBLANK(C28)," ",VLOOKUP(C28,'Ders Dağılım'!A$2:H$1071,8,0))</f>
        <v xml:space="preserve"> </v>
      </c>
      <c r="F28" s="110"/>
      <c r="G28" s="408"/>
      <c r="H28" s="62">
        <v>0.66666666666666663</v>
      </c>
      <c r="I28" s="348"/>
      <c r="J28" s="65" t="str">
        <f>IF(ISBLANK(I28)," ",VLOOKUP(I28,'Ders Dağılım'!A$2:H$1071,2,0))</f>
        <v xml:space="preserve"> </v>
      </c>
      <c r="K28" s="65" t="str">
        <f>IF(ISBLANK(I28)," ",VLOOKUP(I28,'Ders Dağılım'!A$2:H$1071,8,0))</f>
        <v xml:space="preserve"> </v>
      </c>
      <c r="L28" s="110"/>
    </row>
    <row r="29" spans="1:12" ht="12" customHeight="1" x14ac:dyDescent="0.2">
      <c r="A29" s="402" t="s">
        <v>7</v>
      </c>
      <c r="B29" s="55">
        <v>0.375</v>
      </c>
      <c r="C29" s="366"/>
      <c r="D29" s="63" t="str">
        <f>IF(ISBLANK(C29)," ",VLOOKUP(C29,'Ders Dağılım'!A$2:H$1071,2,0))</f>
        <v xml:space="preserve"> </v>
      </c>
      <c r="E29" s="63" t="str">
        <f>IF(ISBLANK(C29)," ",VLOOKUP(C29,'Ders Dağılım'!A$2:H$1071,8,0))</f>
        <v xml:space="preserve"> </v>
      </c>
      <c r="F29" s="108"/>
      <c r="G29" s="402" t="s">
        <v>7</v>
      </c>
      <c r="H29" s="56">
        <v>0.375</v>
      </c>
      <c r="I29" s="366" t="s">
        <v>333</v>
      </c>
      <c r="J29" s="63" t="str">
        <f>IF(ISBLANK(I29)," ",VLOOKUP(I29,'Ders Dağılım'!A$2:H$1071,2,0))</f>
        <v>WEB ve Uyg. Sunucu Saldırıları</v>
      </c>
      <c r="K29" s="63" t="str">
        <f>IF(ISBLANK(I29)," ",VLOOKUP(I29,'Ders Dağılım'!A$2:H$1071,8,0))</f>
        <v>Öğr. Gör. EMRE ENGİN</v>
      </c>
      <c r="L29" s="108" t="s">
        <v>227</v>
      </c>
    </row>
    <row r="30" spans="1:12" x14ac:dyDescent="0.2">
      <c r="A30" s="403"/>
      <c r="B30" s="57">
        <v>0.41319444444444442</v>
      </c>
      <c r="C30" s="340"/>
      <c r="D30" s="64" t="str">
        <f>IF(ISBLANK(C30)," ",VLOOKUP(C30,'Ders Dağılım'!A$2:H$1071,2,0))</f>
        <v xml:space="preserve"> </v>
      </c>
      <c r="E30" s="64" t="str">
        <f>IF(ISBLANK(C30)," ",VLOOKUP(C30,'Ders Dağılım'!A$2:H$1071,8,0))</f>
        <v xml:space="preserve"> </v>
      </c>
      <c r="F30" s="109"/>
      <c r="G30" s="403"/>
      <c r="H30" s="58">
        <v>0.41319444444444442</v>
      </c>
      <c r="I30" s="340" t="s">
        <v>333</v>
      </c>
      <c r="J30" s="64" t="str">
        <f>IF(ISBLANK(I30)," ",VLOOKUP(I30,'Ders Dağılım'!A$2:H$1071,2,0))</f>
        <v>WEB ve Uyg. Sunucu Saldırıları</v>
      </c>
      <c r="K30" s="64" t="str">
        <f>IF(ISBLANK(I30)," ",VLOOKUP(I30,'Ders Dağılım'!A$2:H$1071,8,0))</f>
        <v>Öğr. Gör. EMRE ENGİN</v>
      </c>
      <c r="L30" s="109" t="s">
        <v>227</v>
      </c>
    </row>
    <row r="31" spans="1:12" x14ac:dyDescent="0.2">
      <c r="A31" s="403"/>
      <c r="B31" s="57">
        <v>0.4513888888888889</v>
      </c>
      <c r="C31" s="340"/>
      <c r="D31" s="64" t="str">
        <f>IF(ISBLANK(C31)," ",VLOOKUP(C31,'Ders Dağılım'!A$2:H$1071,2,0))</f>
        <v xml:space="preserve"> </v>
      </c>
      <c r="E31" s="64" t="str">
        <f>IF(ISBLANK(C31)," ",VLOOKUP(C31,'Ders Dağılım'!A$2:H$1071,8,0))</f>
        <v xml:space="preserve"> </v>
      </c>
      <c r="F31" s="109"/>
      <c r="G31" s="403"/>
      <c r="H31" s="58">
        <v>0.4513888888888889</v>
      </c>
      <c r="I31" s="340" t="s">
        <v>333</v>
      </c>
      <c r="J31" s="64" t="str">
        <f>IF(ISBLANK(I31)," ",VLOOKUP(I31,'Ders Dağılım'!A$2:H$1071,2,0))</f>
        <v>WEB ve Uyg. Sunucu Saldırıları</v>
      </c>
      <c r="K31" s="64" t="str">
        <f>IF(ISBLANK(I31)," ",VLOOKUP(I31,'Ders Dağılım'!A$2:H$1071,8,0))</f>
        <v>Öğr. Gör. EMRE ENGİN</v>
      </c>
      <c r="L31" s="109" t="s">
        <v>227</v>
      </c>
    </row>
    <row r="32" spans="1:12" x14ac:dyDescent="0.2">
      <c r="A32" s="403"/>
      <c r="B32" s="57">
        <v>0.48958333333333331</v>
      </c>
      <c r="C32" s="340"/>
      <c r="D32" s="64" t="str">
        <f>IF(ISBLANK(C32)," ",VLOOKUP(C32,'Ders Dağılım'!A$2:H$1071,2,0))</f>
        <v xml:space="preserve"> </v>
      </c>
      <c r="E32" s="64" t="str">
        <f>IF(ISBLANK(C32)," ",VLOOKUP(C32,'Ders Dağılım'!A$2:H$1071,8,0))</f>
        <v xml:space="preserve"> </v>
      </c>
      <c r="F32" s="109"/>
      <c r="G32" s="403"/>
      <c r="H32" s="58">
        <v>0.48958333333333331</v>
      </c>
      <c r="I32" s="340" t="s">
        <v>333</v>
      </c>
      <c r="J32" s="64" t="str">
        <f>IF(ISBLANK(I32)," ",VLOOKUP(I32,'Ders Dağılım'!A$2:H$1071,2,0))</f>
        <v>WEB ve Uyg. Sunucu Saldırıları</v>
      </c>
      <c r="K32" s="64" t="str">
        <f>IF(ISBLANK(I32)," ",VLOOKUP(I32,'Ders Dağılım'!A$2:H$1071,8,0))</f>
        <v>Öğr. Gör. EMRE ENGİN</v>
      </c>
      <c r="L32" s="109" t="s">
        <v>227</v>
      </c>
    </row>
    <row r="33" spans="1:12" x14ac:dyDescent="0.2">
      <c r="A33" s="403"/>
      <c r="B33" s="57">
        <v>0.54166666666666663</v>
      </c>
      <c r="C33" s="340" t="s">
        <v>322</v>
      </c>
      <c r="D33" s="64" t="str">
        <f>IF(ISBLANK(C33)," ",VLOOKUP(C33,'Ders Dağılım'!A$2:H$1071,2,0))</f>
        <v>Programlama Temelleri</v>
      </c>
      <c r="E33" s="64" t="str">
        <f>IF(ISBLANK(C33)," ",VLOOKUP(C33,'Ders Dağılım'!A$2:H$1071,8,0))</f>
        <v>Öğr. Gör. Dr. Hakan Can ALTUNAY</v>
      </c>
      <c r="F33" s="109" t="s">
        <v>221</v>
      </c>
      <c r="G33" s="403"/>
      <c r="H33" s="58">
        <v>0.54166666666666663</v>
      </c>
      <c r="I33" s="340" t="s">
        <v>325</v>
      </c>
      <c r="J33" s="64" t="str">
        <f>IF(ISBLANK(I33)," ",VLOOKUP(I33,'Ders Dağılım'!A$2:H$1071,2,0))</f>
        <v>Açık Kaynak İşletim Sistemi</v>
      </c>
      <c r="K33" s="64" t="str">
        <f>IF(ISBLANK(I33)," ",VLOOKUP(I33,'Ders Dağılım'!A$2:H$1071,8,0))</f>
        <v>Öğr. Gör. EMRE ENGİN</v>
      </c>
      <c r="L33" s="109" t="s">
        <v>218</v>
      </c>
    </row>
    <row r="34" spans="1:12" x14ac:dyDescent="0.2">
      <c r="A34" s="403"/>
      <c r="B34" s="57">
        <v>0.58333333333333337</v>
      </c>
      <c r="C34" s="340" t="s">
        <v>322</v>
      </c>
      <c r="D34" s="64" t="str">
        <f>IF(ISBLANK(C34)," ",VLOOKUP(C34,'Ders Dağılım'!A$2:H$1071,2,0))</f>
        <v>Programlama Temelleri</v>
      </c>
      <c r="E34" s="64" t="str">
        <f>IF(ISBLANK(C34)," ",VLOOKUP(C34,'Ders Dağılım'!A$2:H$1071,8,0))</f>
        <v>Öğr. Gör. Dr. Hakan Can ALTUNAY</v>
      </c>
      <c r="F34" s="109" t="s">
        <v>221</v>
      </c>
      <c r="G34" s="403"/>
      <c r="H34" s="58">
        <v>0.58333333333333337</v>
      </c>
      <c r="I34" s="340" t="s">
        <v>325</v>
      </c>
      <c r="J34" s="64" t="str">
        <f>IF(ISBLANK(I34)," ",VLOOKUP(I34,'Ders Dağılım'!A$2:H$1071,2,0))</f>
        <v>Açık Kaynak İşletim Sistemi</v>
      </c>
      <c r="K34" s="64" t="str">
        <f>IF(ISBLANK(I34)," ",VLOOKUP(I34,'Ders Dağılım'!A$2:H$1071,8,0))</f>
        <v>Öğr. Gör. EMRE ENGİN</v>
      </c>
      <c r="L34" s="109" t="s">
        <v>218</v>
      </c>
    </row>
    <row r="35" spans="1:12" x14ac:dyDescent="0.2">
      <c r="A35" s="403"/>
      <c r="B35" s="57">
        <v>0.625</v>
      </c>
      <c r="C35" s="340" t="s">
        <v>322</v>
      </c>
      <c r="D35" s="64" t="str">
        <f>IF(ISBLANK(C35)," ",VLOOKUP(C35,'Ders Dağılım'!A$2:H$1071,2,0))</f>
        <v>Programlama Temelleri</v>
      </c>
      <c r="E35" s="64" t="str">
        <f>IF(ISBLANK(C35)," ",VLOOKUP(C35,'Ders Dağılım'!A$2:H$1071,8,0))</f>
        <v>Öğr. Gör. Dr. Hakan Can ALTUNAY</v>
      </c>
      <c r="F35" s="109" t="s">
        <v>221</v>
      </c>
      <c r="G35" s="403"/>
      <c r="H35" s="58">
        <v>0.625</v>
      </c>
      <c r="I35" s="340" t="s">
        <v>325</v>
      </c>
      <c r="J35" s="64" t="str">
        <f>IF(ISBLANK(I35)," ",VLOOKUP(I35,'Ders Dağılım'!A$2:H$1071,2,0))</f>
        <v>Açık Kaynak İşletim Sistemi</v>
      </c>
      <c r="K35" s="64" t="str">
        <f>IF(ISBLANK(I35)," ",VLOOKUP(I35,'Ders Dağılım'!A$2:H$1071,8,0))</f>
        <v>Öğr. Gör. EMRE ENGİN</v>
      </c>
      <c r="L35" s="109" t="s">
        <v>218</v>
      </c>
    </row>
    <row r="36" spans="1:12" ht="12" thickBot="1" x14ac:dyDescent="0.25">
      <c r="A36" s="408"/>
      <c r="B36" s="61">
        <v>0.66666666666666663</v>
      </c>
      <c r="C36" s="340" t="s">
        <v>322</v>
      </c>
      <c r="D36" s="65" t="str">
        <f>IF(ISBLANK(C36)," ",VLOOKUP(C36,'Ders Dağılım'!A$2:H$1071,2,0))</f>
        <v>Programlama Temelleri</v>
      </c>
      <c r="E36" s="65" t="str">
        <f>IF(ISBLANK(C36)," ",VLOOKUP(C36,'Ders Dağılım'!A$2:H$1071,8,0))</f>
        <v>Öğr. Gör. Dr. Hakan Can ALTUNAY</v>
      </c>
      <c r="F36" s="110" t="s">
        <v>221</v>
      </c>
      <c r="G36" s="408"/>
      <c r="H36" s="62">
        <v>0.66666666666666663</v>
      </c>
      <c r="I36" s="87"/>
      <c r="J36" s="65" t="str">
        <f>IF(ISBLANK(I36)," ",VLOOKUP(I36,'Ders Dağılım'!A$2:H$1071,2,0))</f>
        <v xml:space="preserve"> </v>
      </c>
      <c r="K36" s="65" t="str">
        <f>IF(ISBLANK(I36)," ",VLOOKUP(I36,'Ders Dağılım'!A$2:H$1071,8,0))</f>
        <v xml:space="preserve"> </v>
      </c>
      <c r="L36" s="110"/>
    </row>
    <row r="37" spans="1:12" ht="12" customHeight="1" x14ac:dyDescent="0.2">
      <c r="A37" s="402" t="s">
        <v>8</v>
      </c>
      <c r="B37" s="55">
        <v>0.375</v>
      </c>
      <c r="C37" s="83"/>
      <c r="D37" s="63" t="str">
        <f>IF(ISBLANK(C37)," ",VLOOKUP(C37,'Ders Dağılım'!A$2:H$1071,2,0))</f>
        <v xml:space="preserve"> </v>
      </c>
      <c r="E37" s="63" t="str">
        <f>IF(ISBLANK(C37)," ",VLOOKUP(C37,'Ders Dağılım'!A$2:H$1071,8,0))</f>
        <v xml:space="preserve"> </v>
      </c>
      <c r="F37" s="108"/>
      <c r="G37" s="402" t="s">
        <v>8</v>
      </c>
      <c r="H37" s="56">
        <v>0.375</v>
      </c>
      <c r="I37" s="81"/>
      <c r="J37" s="63" t="str">
        <f>IF(ISBLANK(I37)," ",VLOOKUP(I37,'Ders Dağılım'!A$2:H$1071,2,0))</f>
        <v xml:space="preserve"> </v>
      </c>
      <c r="K37" s="63" t="str">
        <f>IF(ISBLANK(I37)," ",VLOOKUP(I37,'Ders Dağılım'!A$2:H$1071,8,0))</f>
        <v xml:space="preserve"> </v>
      </c>
      <c r="L37" s="108"/>
    </row>
    <row r="38" spans="1:12" x14ac:dyDescent="0.2">
      <c r="A38" s="403"/>
      <c r="B38" s="57">
        <v>0.41319444444444442</v>
      </c>
      <c r="C38" s="86"/>
      <c r="D38" s="64" t="str">
        <f>IF(ISBLANK(C38)," ",VLOOKUP(C38,'Ders Dağılım'!A$2:H$1071,2,0))</f>
        <v xml:space="preserve"> </v>
      </c>
      <c r="E38" s="64" t="str">
        <f>IF(ISBLANK(C38)," ",VLOOKUP(C38,'Ders Dağılım'!A$2:H$1071,8,0))</f>
        <v xml:space="preserve"> </v>
      </c>
      <c r="F38" s="109"/>
      <c r="G38" s="403"/>
      <c r="H38" s="58">
        <v>0.41319444444444442</v>
      </c>
      <c r="I38" s="84"/>
      <c r="J38" s="64" t="str">
        <f>IF(ISBLANK(I38)," ",VLOOKUP(I38,'Ders Dağılım'!A$2:H$1071,2,0))</f>
        <v xml:space="preserve"> </v>
      </c>
      <c r="K38" s="64" t="str">
        <f>IF(ISBLANK(I38)," ",VLOOKUP(I38,'Ders Dağılım'!A$2:H$1071,8,0))</f>
        <v xml:space="preserve"> </v>
      </c>
      <c r="L38" s="109"/>
    </row>
    <row r="39" spans="1:12" x14ac:dyDescent="0.2">
      <c r="A39" s="403"/>
      <c r="B39" s="57">
        <v>0.4513888888888889</v>
      </c>
      <c r="C39" s="86"/>
      <c r="D39" s="64" t="str">
        <f>IF(ISBLANK(C39)," ",VLOOKUP(C39,'Ders Dağılım'!A$2:H$1071,2,0))</f>
        <v xml:space="preserve"> </v>
      </c>
      <c r="E39" s="64" t="str">
        <f>IF(ISBLANK(C39)," ",VLOOKUP(C39,'Ders Dağılım'!A$2:H$1071,8,0))</f>
        <v xml:space="preserve"> </v>
      </c>
      <c r="F39" s="109"/>
      <c r="G39" s="403"/>
      <c r="H39" s="58">
        <v>0.4513888888888889</v>
      </c>
      <c r="I39" s="84"/>
      <c r="J39" s="64" t="str">
        <f>IF(ISBLANK(I39)," ",VLOOKUP(I39,'Ders Dağılım'!A$2:H$1071,2,0))</f>
        <v xml:space="preserve"> </v>
      </c>
      <c r="K39" s="64" t="str">
        <f>IF(ISBLANK(I39)," ",VLOOKUP(I39,'Ders Dağılım'!A$2:H$1071,8,0))</f>
        <v xml:space="preserve"> </v>
      </c>
      <c r="L39" s="109"/>
    </row>
    <row r="40" spans="1:12" x14ac:dyDescent="0.2">
      <c r="A40" s="403"/>
      <c r="B40" s="57">
        <v>0.48958333333333331</v>
      </c>
      <c r="C40" s="86"/>
      <c r="D40" s="64" t="str">
        <f>IF(ISBLANK(C40)," ",VLOOKUP(C40,'Ders Dağılım'!A$2:H$1071,2,0))</f>
        <v xml:space="preserve"> </v>
      </c>
      <c r="E40" s="64" t="str">
        <f>IF(ISBLANK(C40)," ",VLOOKUP(C40,'Ders Dağılım'!A$2:H$1071,8,0))</f>
        <v xml:space="preserve"> </v>
      </c>
      <c r="F40" s="109"/>
      <c r="G40" s="403"/>
      <c r="H40" s="58">
        <v>0.48958333333333331</v>
      </c>
      <c r="I40" s="84"/>
      <c r="J40" s="64" t="str">
        <f>IF(ISBLANK(I40)," ",VLOOKUP(I40,'Ders Dağılım'!A$2:H$1071,2,0))</f>
        <v xml:space="preserve"> </v>
      </c>
      <c r="K40" s="64" t="str">
        <f>IF(ISBLANK(I40)," ",VLOOKUP(I40,'Ders Dağılım'!A$2:H$1071,8,0))</f>
        <v xml:space="preserve"> </v>
      </c>
      <c r="L40" s="109"/>
    </row>
    <row r="41" spans="1:12" x14ac:dyDescent="0.2">
      <c r="A41" s="403"/>
      <c r="B41" s="57">
        <v>0.54166666666666663</v>
      </c>
      <c r="C41" s="86"/>
      <c r="D41" s="64" t="str">
        <f>IF(ISBLANK(C41)," ",VLOOKUP(C41,'Ders Dağılım'!A$2:H$1071,2,0))</f>
        <v xml:space="preserve"> </v>
      </c>
      <c r="E41" s="64" t="str">
        <f>IF(ISBLANK(C41)," ",VLOOKUP(C41,'Ders Dağılım'!A$2:H$1071,8,0))</f>
        <v xml:space="preserve"> </v>
      </c>
      <c r="F41" s="109"/>
      <c r="G41" s="403"/>
      <c r="H41" s="58">
        <v>0.54166666666666663</v>
      </c>
      <c r="I41" s="84"/>
      <c r="J41" s="64" t="str">
        <f>IF(ISBLANK(I41)," ",VLOOKUP(I41,'Ders Dağılım'!A$2:H$1071,2,0))</f>
        <v xml:space="preserve"> </v>
      </c>
      <c r="K41" s="64" t="str">
        <f>IF(ISBLANK(I41)," ",VLOOKUP(I41,'Ders Dağılım'!A$2:H$1071,8,0))</f>
        <v xml:space="preserve"> </v>
      </c>
      <c r="L41" s="109"/>
    </row>
    <row r="42" spans="1:12" x14ac:dyDescent="0.2">
      <c r="A42" s="403"/>
      <c r="B42" s="57">
        <v>0.58333333333333337</v>
      </c>
      <c r="C42" s="86"/>
      <c r="D42" s="64" t="str">
        <f>IF(ISBLANK(C42)," ",VLOOKUP(C42,'Ders Dağılım'!A$2:H$1071,2,0))</f>
        <v xml:space="preserve"> </v>
      </c>
      <c r="E42" s="64" t="str">
        <f>IF(ISBLANK(C42)," ",VLOOKUP(C42,'Ders Dağılım'!A$2:H$1071,8,0))</f>
        <v xml:space="preserve"> </v>
      </c>
      <c r="F42" s="109"/>
      <c r="G42" s="403"/>
      <c r="H42" s="58">
        <v>0.58333333333333337</v>
      </c>
      <c r="I42" s="84"/>
      <c r="J42" s="64" t="str">
        <f>IF(ISBLANK(I42)," ",VLOOKUP(I42,'Ders Dağılım'!A$2:H$1071,2,0))</f>
        <v xml:space="preserve"> </v>
      </c>
      <c r="K42" s="64" t="str">
        <f>IF(ISBLANK(I42)," ",VLOOKUP(I42,'Ders Dağılım'!A$2:H$1071,8,0))</f>
        <v xml:space="preserve"> </v>
      </c>
      <c r="L42" s="109"/>
    </row>
    <row r="43" spans="1:12" x14ac:dyDescent="0.2">
      <c r="A43" s="403"/>
      <c r="B43" s="57">
        <v>0.625</v>
      </c>
      <c r="C43" s="86"/>
      <c r="D43" s="64" t="str">
        <f>IF(ISBLANK(C43)," ",VLOOKUP(C43,'Ders Dağılım'!A$2:H$1071,2,0))</f>
        <v xml:space="preserve"> </v>
      </c>
      <c r="E43" s="64" t="str">
        <f>IF(ISBLANK(C43)," ",VLOOKUP(C43,'Ders Dağılım'!A$2:H$1071,8,0))</f>
        <v xml:space="preserve"> </v>
      </c>
      <c r="F43" s="109"/>
      <c r="G43" s="403"/>
      <c r="H43" s="58">
        <v>0.625</v>
      </c>
      <c r="I43" s="84"/>
      <c r="J43" s="64" t="str">
        <f>IF(ISBLANK(I43)," ",VLOOKUP(I43,'Ders Dağılım'!A$2:H$1071,2,0))</f>
        <v xml:space="preserve"> </v>
      </c>
      <c r="K43" s="64" t="str">
        <f>IF(ISBLANK(I43)," ",VLOOKUP(I43,'Ders Dağılım'!A$2:H$1071,8,0))</f>
        <v xml:space="preserve"> </v>
      </c>
      <c r="L43" s="109"/>
    </row>
    <row r="44" spans="1:12" ht="12" thickBot="1" x14ac:dyDescent="0.25">
      <c r="A44" s="408"/>
      <c r="B44" s="61">
        <v>0.66666666666666663</v>
      </c>
      <c r="C44" s="107"/>
      <c r="D44" s="65" t="str">
        <f>IF(ISBLANK(C44)," ",VLOOKUP(C44,'Ders Dağılım'!A$2:H$1071,2,0))</f>
        <v xml:space="preserve"> </v>
      </c>
      <c r="E44" s="65" t="str">
        <f>IF(ISBLANK(C44)," ",VLOOKUP(C44,'Ders Dağılım'!A$2:H$1071,8,0))</f>
        <v xml:space="preserve"> </v>
      </c>
      <c r="F44" s="110"/>
      <c r="G44" s="408"/>
      <c r="H44" s="62">
        <v>0.66666666666666663</v>
      </c>
      <c r="I44" s="87"/>
      <c r="J44" s="65" t="str">
        <f>IF(ISBLANK(I44)," ",VLOOKUP(I44,'Ders Dağılım'!A$2:H$1071,2,0))</f>
        <v xml:space="preserve"> </v>
      </c>
      <c r="K44" s="65" t="str">
        <f>IF(ISBLANK(I44)," ",VLOOKUP(I44,'Ders Dağılım'!A$2:H$1071,8,0))</f>
        <v xml:space="preserve"> </v>
      </c>
      <c r="L44" s="110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zoomScale="130" zoomScaleNormal="130" workbookViewId="0">
      <selection activeCell="H30" sqref="H30:J31"/>
    </sheetView>
  </sheetViews>
  <sheetFormatPr defaultRowHeight="11.25" x14ac:dyDescent="0.2"/>
  <cols>
    <col min="1" max="1" width="2.28515625" style="73" customWidth="1"/>
    <col min="2" max="2" width="3.85546875" style="73" customWidth="1"/>
    <col min="3" max="3" width="5.7109375" style="73" customWidth="1"/>
    <col min="4" max="4" width="16.28515625" style="73" customWidth="1"/>
    <col min="5" max="5" width="5.28515625" style="74" customWidth="1"/>
    <col min="6" max="6" width="2.28515625" style="73" customWidth="1"/>
    <col min="7" max="7" width="4.42578125" style="73" customWidth="1"/>
    <col min="8" max="8" width="4.85546875" style="73" customWidth="1"/>
    <col min="9" max="9" width="17.42578125" style="73" customWidth="1"/>
    <col min="10" max="10" width="5.42578125" style="74" customWidth="1"/>
    <col min="11" max="11" width="4.140625" style="73" hidden="1" customWidth="1"/>
    <col min="12" max="12" width="32.42578125" style="250" hidden="1" customWidth="1"/>
    <col min="13" max="13" width="15.7109375" style="75" customWidth="1"/>
    <col min="14" max="14" width="2" style="73" customWidth="1"/>
    <col min="15" max="15" width="4.140625" style="76" customWidth="1"/>
    <col min="16" max="16" width="1.7109375" style="77" customWidth="1"/>
    <col min="17" max="17" width="1.7109375" style="78" customWidth="1"/>
    <col min="18" max="25" width="1.7109375" style="77" customWidth="1"/>
    <col min="26" max="27" width="1.7109375" style="73" customWidth="1"/>
    <col min="28" max="28" width="7.42578125" style="79" hidden="1" customWidth="1"/>
    <col min="29" max="29" width="4.140625" style="73" customWidth="1"/>
    <col min="30" max="33" width="2" style="77" customWidth="1"/>
    <col min="34" max="34" width="9.5703125" style="79" hidden="1" customWidth="1"/>
    <col min="35" max="16384" width="9.140625" style="73"/>
  </cols>
  <sheetData>
    <row r="1" spans="1:34" ht="7.5" customHeight="1" thickBot="1" x14ac:dyDescent="0.25"/>
    <row r="2" spans="1:34" ht="15.75" customHeight="1" x14ac:dyDescent="0.25">
      <c r="A2" s="455" t="s">
        <v>159</v>
      </c>
      <c r="B2" s="455"/>
      <c r="C2" s="455"/>
      <c r="D2" s="455"/>
      <c r="E2" s="455"/>
      <c r="F2" s="455"/>
      <c r="G2" s="455"/>
      <c r="H2" s="455"/>
      <c r="I2" s="455"/>
      <c r="J2" s="455"/>
      <c r="L2" s="250" t="str">
        <f>INDEX(L4:L40,L3)</f>
        <v>Öğr. Gör. Neslihan YONDEMİR ÇALIŞKAN</v>
      </c>
      <c r="N2" s="437"/>
      <c r="O2" s="435" t="s">
        <v>0</v>
      </c>
      <c r="P2" s="439" t="s">
        <v>161</v>
      </c>
      <c r="Q2" s="442" t="s">
        <v>162</v>
      </c>
      <c r="R2" s="439" t="s">
        <v>163</v>
      </c>
      <c r="S2" s="439" t="s">
        <v>164</v>
      </c>
      <c r="T2" s="439" t="s">
        <v>165</v>
      </c>
      <c r="U2" s="439" t="s">
        <v>166</v>
      </c>
      <c r="V2" s="439" t="s">
        <v>160</v>
      </c>
      <c r="W2" s="439" t="s">
        <v>167</v>
      </c>
      <c r="X2" s="439" t="s">
        <v>169</v>
      </c>
      <c r="Y2" s="439" t="s">
        <v>170</v>
      </c>
      <c r="Z2" s="439" t="s">
        <v>171</v>
      </c>
      <c r="AA2" s="439" t="s">
        <v>172</v>
      </c>
      <c r="AB2" s="423" t="s">
        <v>177</v>
      </c>
      <c r="AC2" s="439" t="s">
        <v>0</v>
      </c>
      <c r="AD2" s="429" t="s">
        <v>173</v>
      </c>
      <c r="AE2" s="429" t="s">
        <v>174</v>
      </c>
      <c r="AF2" s="429" t="s">
        <v>175</v>
      </c>
      <c r="AG2" s="432" t="s">
        <v>176</v>
      </c>
      <c r="AH2" s="423" t="s">
        <v>177</v>
      </c>
    </row>
    <row r="3" spans="1:34" ht="18" customHeight="1" thickBot="1" x14ac:dyDescent="0.25">
      <c r="A3" s="80"/>
      <c r="B3" s="80"/>
      <c r="C3" s="80"/>
      <c r="D3" s="80"/>
      <c r="E3" s="80"/>
      <c r="F3" s="80"/>
      <c r="G3" s="428" t="s">
        <v>180</v>
      </c>
      <c r="H3" s="428"/>
      <c r="I3" s="428"/>
      <c r="J3" s="428"/>
      <c r="L3" s="250">
        <v>14</v>
      </c>
      <c r="N3" s="438"/>
      <c r="O3" s="436"/>
      <c r="P3" s="440"/>
      <c r="Q3" s="443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24"/>
      <c r="AC3" s="440"/>
      <c r="AD3" s="430"/>
      <c r="AE3" s="430"/>
      <c r="AF3" s="430"/>
      <c r="AG3" s="433"/>
      <c r="AH3" s="424"/>
    </row>
    <row r="4" spans="1:34" s="114" customFormat="1" ht="9" customHeight="1" thickBot="1" x14ac:dyDescent="0.25">
      <c r="A4" s="425" t="s">
        <v>178</v>
      </c>
      <c r="B4" s="426"/>
      <c r="C4" s="426"/>
      <c r="D4" s="426"/>
      <c r="E4" s="427"/>
      <c r="F4" s="425" t="s">
        <v>179</v>
      </c>
      <c r="G4" s="426"/>
      <c r="H4" s="426"/>
      <c r="I4" s="426"/>
      <c r="J4" s="427"/>
      <c r="K4" s="114">
        <v>1</v>
      </c>
      <c r="L4" s="251" t="s">
        <v>144</v>
      </c>
      <c r="M4" s="115"/>
      <c r="N4" s="438"/>
      <c r="O4" s="436"/>
      <c r="P4" s="440"/>
      <c r="Q4" s="443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24"/>
      <c r="AC4" s="440"/>
      <c r="AD4" s="430"/>
      <c r="AE4" s="430"/>
      <c r="AF4" s="430"/>
      <c r="AG4" s="433"/>
      <c r="AH4" s="424"/>
    </row>
    <row r="5" spans="1:34" s="120" customFormat="1" ht="9" customHeight="1" thickBot="1" x14ac:dyDescent="0.3">
      <c r="A5" s="116"/>
      <c r="B5" s="117" t="s">
        <v>0</v>
      </c>
      <c r="C5" s="117" t="s">
        <v>1</v>
      </c>
      <c r="D5" s="117" t="s">
        <v>2</v>
      </c>
      <c r="E5" s="118" t="s">
        <v>9</v>
      </c>
      <c r="F5" s="117"/>
      <c r="G5" s="117" t="s">
        <v>0</v>
      </c>
      <c r="H5" s="117" t="s">
        <v>1</v>
      </c>
      <c r="I5" s="117" t="s">
        <v>2</v>
      </c>
      <c r="J5" s="119" t="s">
        <v>9</v>
      </c>
      <c r="K5" s="120">
        <v>2</v>
      </c>
      <c r="L5" s="252" t="s">
        <v>36</v>
      </c>
      <c r="M5" s="121" t="s">
        <v>181</v>
      </c>
      <c r="N5" s="438"/>
      <c r="O5" s="436"/>
      <c r="P5" s="441"/>
      <c r="Q5" s="444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24"/>
      <c r="AC5" s="441"/>
      <c r="AD5" s="431"/>
      <c r="AE5" s="431"/>
      <c r="AF5" s="431"/>
      <c r="AG5" s="434"/>
      <c r="AH5" s="424"/>
    </row>
    <row r="6" spans="1:34" s="120" customFormat="1" ht="9" customHeight="1" x14ac:dyDescent="0.25">
      <c r="A6" s="449" t="s">
        <v>4</v>
      </c>
      <c r="B6" s="122">
        <v>0.375</v>
      </c>
      <c r="C6" s="123" t="str">
        <f>IF(L$2=Çağrı!E5,Çağrı!C5,IF(L$2=Çağrı!K5,Çağrı!I5,IF(L$2=Muhasebe!E5,Muhasebe!C5,IF(L$2=Muhasebe!K5,Muhasebe!I5,IF(L$2=Banka!E5,Banka!C5,IF(L$2=Banka!K5,Banka!I5,IF(L$2=SosGüv!E5,SosGüv!C5,IF(L$2=SosGüv!K5,SosGüv!I5,IF(L$2=BilProgA!E5,BilProgA!C5,IF(L$2=BilProgA!K5,BilProgA!I5,IF(L$2='Bilişim Güv'!E5,'Bilişim Güv'!C5,IF(L$2='Bilişim Güv'!K5,'Bilişim Güv'!I5," "))))))))))))</f>
        <v xml:space="preserve"> </v>
      </c>
      <c r="D6" s="124" t="str">
        <f>IF(L$2=Çağrı!E5,Çağrı!D5,IF(L$2=Çağrı!K5,Çağrı!J5,IF(L$2=Muhasebe!E5,Muhasebe!D5,IF(L$2=Muhasebe!K5,Muhasebe!J5,IF(L$2=Banka!E5,Banka!D5,IF(L$2=Banka!K5,Banka!J5,IF(L$2=SosGüv!E5,SosGüv!D5,IF(L$2=SosGüv!K5,SosGüv!J5,IF(L$2=BilProgA!E5,BilProgA!D5,IF(L$2=BilProgA!K5,BilProgA!J5,IF(L$2='Bilişim Güv'!E5,'Bilişim Güv'!D5,IF(L$2='Bilişim Güv'!K5,'Bilişim Güv'!J5," "))))))))))))</f>
        <v xml:space="preserve"> </v>
      </c>
      <c r="E6" s="125" t="str">
        <f>IF(L$2=Çağrı!E5,Çağrı!F5,IF(L$2=Çağrı!K5,Çağrı!L5,IF(L$2=Muhasebe!E5,Muhasebe!F5,IF(L$2=Muhasebe!K5,Muhasebe!L5,IF(L$2=Banka!E5,Banka!F5,IF(L$2=Banka!K5,Banka!L5,IF(L$2=SosGüv!E5,SosGüv!F5,IF(L$2=SosGüv!K5,SosGüv!L5,IF(L$2=BilProgA!E5,BilProgA!F5,IF(L$2=BilProgA!K5,BilProgA!L5,IF(L$2='Bilişim Güv'!E5,'Bilişim Güv'!F5,IF(L$2='Bilişim Güv'!K5,'Bilişim Güv'!L5," "))))))))))))</f>
        <v xml:space="preserve"> </v>
      </c>
      <c r="F6" s="452" t="s">
        <v>4</v>
      </c>
      <c r="G6" s="122">
        <v>0.625</v>
      </c>
      <c r="H6" s="124" t="str">
        <f>IF(L$2=BankaİÖ!E5,BankaİÖ!C5,IF(L$2=BankaİÖ!K5,BankaİÖ!I5,IF(L$2=SosGüvİÖ!E5,SosGüvİÖ!C5,IF(L$2=SosGüvİÖ!K5,SosGüvİÖ!I5," "))))</f>
        <v>BAN245</v>
      </c>
      <c r="I6" s="123" t="str">
        <f>IF(L$2=BankaİÖ!E5,BankaİÖ!D5,IF(L$2=BankaİÖ!K5,BankaİÖ!J5,IF(L$2=SosGüvİÖ!E5,SosGüvİÖ!D5,IF(L$2=SosGüvİÖ!K5,SosGüvİÖ!J5," "))))</f>
        <v>Girişimcilik ve Yenilikçilik</v>
      </c>
      <c r="J6" s="126" t="str">
        <f>IF(L$2=BankaİÖ!E5,BankaİÖ!F5,IF(L$2=BankaİÖ!K5,BankaİÖ!L5,IF(L$2=SosGüvİÖ!E5,SosGüvİÖ!F5,IF(L$2=SosGüvİÖ!K5,SosGüvİÖ!L5," "))))</f>
        <v>D101</v>
      </c>
      <c r="K6" s="120">
        <v>3</v>
      </c>
      <c r="L6" s="252" t="s">
        <v>157</v>
      </c>
      <c r="M6" s="127" t="str">
        <f>IF(OR(AB6="Gündüzde",AH6="Gecede"),AB6&amp;" "&amp;AH6&amp;" Çakışma var"," ")</f>
        <v xml:space="preserve"> </v>
      </c>
      <c r="N6" s="445" t="s">
        <v>4</v>
      </c>
      <c r="O6" s="128">
        <v>0.375</v>
      </c>
      <c r="P6" s="125" t="str">
        <f>IF($L$2=Çağrı!E5,1," ")</f>
        <v xml:space="preserve"> </v>
      </c>
      <c r="Q6" s="125" t="str">
        <f>IF($L$2=Çağrı!K5,1," ")</f>
        <v xml:space="preserve"> </v>
      </c>
      <c r="R6" s="129" t="str">
        <f>IF($L$2=Muhasebe!E5,1," ")</f>
        <v xml:space="preserve"> </v>
      </c>
      <c r="S6" s="130" t="str">
        <f>IF($L$2=Muhasebe!K5,1," ")</f>
        <v xml:space="preserve"> </v>
      </c>
      <c r="T6" s="130" t="str">
        <f>IF($L$2=Banka!E5,1," ")</f>
        <v xml:space="preserve"> </v>
      </c>
      <c r="U6" s="130" t="str">
        <f>IF($L$2=Banka!K5,1," ")</f>
        <v xml:space="preserve"> </v>
      </c>
      <c r="V6" s="130" t="str">
        <f>IF($L$2=BilProgA!E5,1," ")</f>
        <v xml:space="preserve"> </v>
      </c>
      <c r="W6" s="125" t="str">
        <f>IF($L$2=BilProgA!K5,1," ")</f>
        <v xml:space="preserve"> </v>
      </c>
      <c r="X6" s="125" t="str">
        <f>IF($L$2='Bilişim Güv'!E5,1," ")</f>
        <v xml:space="preserve"> </v>
      </c>
      <c r="Y6" s="129" t="str">
        <f>IF($L$2='Bilişim Güv'!K5,1," ")</f>
        <v xml:space="preserve"> </v>
      </c>
      <c r="Z6" s="130" t="str">
        <f>IF($L$2=SosGüv!E5,1," ")</f>
        <v xml:space="preserve"> </v>
      </c>
      <c r="AA6" s="130" t="str">
        <f>IF($L$2=SosGüv!K5,1," ")</f>
        <v xml:space="preserve"> </v>
      </c>
      <c r="AB6" s="131" t="str">
        <f>IF(SUM(P6:Y6)&gt;1,"Gündüzde"," ")</f>
        <v xml:space="preserve"> </v>
      </c>
      <c r="AC6" s="132">
        <v>0.70833333333333337</v>
      </c>
      <c r="AD6" s="130" t="str">
        <f>IF($L$2=SosGüvİÖ!E5,1," ")</f>
        <v xml:space="preserve"> </v>
      </c>
      <c r="AE6" s="130" t="str">
        <f>IF($L$2=SosGüvİÖ!K5,1," ")</f>
        <v xml:space="preserve"> </v>
      </c>
      <c r="AF6" s="130" t="str">
        <f>IF($L$2=BankaİÖ!E5,1," ")</f>
        <v xml:space="preserve"> </v>
      </c>
      <c r="AG6" s="130">
        <f>IF($L$2=BankaİÖ!K5,1," ")</f>
        <v>1</v>
      </c>
      <c r="AH6" s="131" t="str">
        <f>IF(SUM(AD6:AG6)&gt;1,"Gecede"," ")</f>
        <v xml:space="preserve"> </v>
      </c>
    </row>
    <row r="7" spans="1:34" s="120" customFormat="1" ht="9" customHeight="1" x14ac:dyDescent="0.25">
      <c r="A7" s="450"/>
      <c r="B7" s="133">
        <v>0.41319444444444442</v>
      </c>
      <c r="C7" s="134" t="str">
        <f>IF(L$2=Çağrı!E6,Çağrı!C6,IF(L$2=Çağrı!K6,Çağrı!I6,IF(L$2=Muhasebe!E6,Muhasebe!C6,IF(L$2=Muhasebe!K6,Muhasebe!I6,IF(L$2=Banka!E6,Banka!C6,IF(L$2=Banka!K6,Banka!I6,IF(L$2=SosGüv!E6,SosGüv!C6,IF(L$2=SosGüv!K6,SosGüv!I6,IF(L$2=BilProgA!E6,BilProgA!C6,IF(L$2=BilProgA!K6,BilProgA!I6,IF(L$2='Bilişim Güv'!E6,'Bilişim Güv'!C6,IF(L$2='Bilişim Güv'!K6,'Bilişim Güv'!I6," "))))))))))))</f>
        <v xml:space="preserve"> </v>
      </c>
      <c r="D7" s="135" t="str">
        <f>IF(L$2=Çağrı!E6,Çağrı!D6,IF(L$2=Çağrı!K6,Çağrı!J6,IF(L$2=Muhasebe!E6,Muhasebe!D6,IF(L$2=Muhasebe!K6,Muhasebe!J6,IF(L$2=Banka!E6,Banka!D6,IF(L$2=Banka!K6,Banka!J6,IF(L$2=SosGüv!E6,SosGüv!D6,IF(L$2=SosGüv!K6,SosGüv!J6,IF(L$2=BilProgA!E6,BilProgA!D6,IF(L$2=BilProgA!K6,BilProgA!J6,IF(L$2='Bilişim Güv'!E6,'Bilişim Güv'!D6,IF(L$2='Bilişim Güv'!K6,'Bilişim Güv'!J6," "))))))))))))</f>
        <v xml:space="preserve"> </v>
      </c>
      <c r="E7" s="136" t="str">
        <f>IF(L$2=Çağrı!E6,Çağrı!F6,IF(L$2=Çağrı!K6,Çağrı!L6,IF(L$2=Muhasebe!E6,Muhasebe!F6,IF(L$2=Muhasebe!K6,Muhasebe!L6,IF(L$2=Banka!E6,Banka!F6,IF(L$2=Banka!K6,Banka!L6,IF(L$2=SosGüv!E6,SosGüv!F6,IF(L$2=SosGüv!K6,SosGüv!L6,IF(L$2=BilProgA!E6,BilProgA!F6,IF(L$2=BilProgA!K6,BilProgA!L6,IF(L$2='Bilişim Güv'!E6,'Bilişim Güv'!F6,IF(L$2='Bilişim Güv'!K6,'Bilişim Güv'!L6," "))))))))))))</f>
        <v xml:space="preserve"> </v>
      </c>
      <c r="F7" s="453"/>
      <c r="G7" s="133">
        <v>0.66666666666666663</v>
      </c>
      <c r="H7" s="135" t="str">
        <f>IF(L$2=BankaİÖ!E6,BankaİÖ!C6,IF(L$2=BankaİÖ!K6,BankaİÖ!I6,IF(L$2=SosGüvİÖ!E6,SosGüvİÖ!C6,IF(L$2=SosGüvİÖ!K6,SosGüvİÖ!I6," "))))</f>
        <v>BAN245</v>
      </c>
      <c r="I7" s="134" t="str">
        <f>IF(L$2=BankaİÖ!E6,BankaİÖ!D6,IF(L$2=BankaİÖ!K6,BankaİÖ!J6,IF(L$2=SosGüvİÖ!E6,SosGüvİÖ!D6,IF(L$2=SosGüvİÖ!K6,SosGüvİÖ!J6," "))))</f>
        <v>Girişimcilik ve Yenilikçilik</v>
      </c>
      <c r="J7" s="137" t="str">
        <f>IF(L$2=BankaİÖ!E6,BankaİÖ!F6,IF(L$2=BankaİÖ!K6,BankaİÖ!L6,IF(L$2=SosGüvİÖ!E6,SosGüvİÖ!F6,IF(L$2=SosGüvİÖ!K6,SosGüvİÖ!L6," "))))</f>
        <v>D101</v>
      </c>
      <c r="K7" s="120">
        <v>4</v>
      </c>
      <c r="L7" s="253" t="s">
        <v>100</v>
      </c>
      <c r="M7" s="127" t="str">
        <f t="shared" ref="M7:M45" si="0">IF(OR(AB7="Gündüzde",AH7="Gecede"),AB7&amp;" "&amp;AH7&amp;" Çakışma var"," ")</f>
        <v xml:space="preserve"> </v>
      </c>
      <c r="N7" s="446"/>
      <c r="O7" s="138">
        <v>0.41319444444444442</v>
      </c>
      <c r="P7" s="139" t="str">
        <f>IF($L$2=Çağrı!E6,1," ")</f>
        <v xml:space="preserve"> </v>
      </c>
      <c r="Q7" s="139" t="str">
        <f>IF($L$2=Çağrı!K6,1," ")</f>
        <v xml:space="preserve"> </v>
      </c>
      <c r="R7" s="140" t="str">
        <f>IF($L$2=Muhasebe!E6,1," ")</f>
        <v xml:space="preserve"> </v>
      </c>
      <c r="S7" s="141" t="str">
        <f>IF($L$2=Muhasebe!K6,1," ")</f>
        <v xml:space="preserve"> </v>
      </c>
      <c r="T7" s="141" t="str">
        <f>IF($L$2=Banka!E6,1," ")</f>
        <v xml:space="preserve"> </v>
      </c>
      <c r="U7" s="141" t="str">
        <f>IF($L$2=Banka!K6,1," ")</f>
        <v xml:space="preserve"> </v>
      </c>
      <c r="V7" s="141" t="str">
        <f>IF($L$2=BilProgA!E6,1," ")</f>
        <v xml:space="preserve"> </v>
      </c>
      <c r="W7" s="139" t="str">
        <f>IF($L$2=BilProgA!K6,1," ")</f>
        <v xml:space="preserve"> </v>
      </c>
      <c r="X7" s="139" t="str">
        <f>IF($L$2='Bilişim Güv'!E6,1," ")</f>
        <v xml:space="preserve"> </v>
      </c>
      <c r="Y7" s="140" t="str">
        <f>IF($L$2='Bilişim Güv'!K6,1," ")</f>
        <v xml:space="preserve"> </v>
      </c>
      <c r="Z7" s="141" t="str">
        <f>IF($L$2=SosGüv!E6,1," ")</f>
        <v xml:space="preserve"> </v>
      </c>
      <c r="AA7" s="141" t="str">
        <f>IF($L$2=SosGüv!K6,1," ")</f>
        <v xml:space="preserve"> </v>
      </c>
      <c r="AB7" s="142" t="str">
        <f t="shared" ref="AB7:AB45" si="1">IF(SUM(P7:Y7)&gt;1,"Gündüzde"," ")</f>
        <v xml:space="preserve"> </v>
      </c>
      <c r="AC7" s="143">
        <v>0.75</v>
      </c>
      <c r="AD7" s="141" t="str">
        <f>IF($L$2=SosGüvİÖ!E6,1," ")</f>
        <v xml:space="preserve"> </v>
      </c>
      <c r="AE7" s="141" t="str">
        <f>IF($L$2=SosGüvİÖ!K6,1," ")</f>
        <v xml:space="preserve"> </v>
      </c>
      <c r="AF7" s="141" t="str">
        <f>IF($L$2=BankaİÖ!E6,1," ")</f>
        <v xml:space="preserve"> </v>
      </c>
      <c r="AG7" s="141">
        <f>IF($L$2=BankaİÖ!K6,1," ")</f>
        <v>1</v>
      </c>
      <c r="AH7" s="142" t="str">
        <f t="shared" ref="AH7:AH45" si="2">IF(SUM(AD7:AG7)&gt;1,"Gecede"," ")</f>
        <v xml:space="preserve"> </v>
      </c>
    </row>
    <row r="8" spans="1:34" s="120" customFormat="1" ht="9" customHeight="1" x14ac:dyDescent="0.25">
      <c r="A8" s="450"/>
      <c r="B8" s="133">
        <v>0.4513888888888889</v>
      </c>
      <c r="C8" s="134" t="str">
        <f>IF(L$2=Çağrı!E7,Çağrı!C7,IF(L$2=Çağrı!K7,Çağrı!I7,IF(L$2=Muhasebe!E7,Muhasebe!C7,IF(L$2=Muhasebe!K7,Muhasebe!I7,IF(L$2=Banka!E7,Banka!C7,IF(L$2=Banka!K7,Banka!I7,IF(L$2=SosGüv!E7,SosGüv!C7,IF(L$2=SosGüv!K7,SosGüv!I7,IF(L$2=BilProgA!E7,BilProgA!C7,IF(L$2=BilProgA!K7,BilProgA!I7,IF(L$2='Bilişim Güv'!E7,'Bilişim Güv'!C7,IF(L$2='Bilişim Güv'!K7,'Bilişim Güv'!I7," "))))))))))))</f>
        <v xml:space="preserve"> </v>
      </c>
      <c r="D8" s="135" t="str">
        <f>IF(L$2=Çağrı!E7,Çağrı!D7,IF(L$2=Çağrı!K7,Çağrı!J7,IF(L$2=Muhasebe!E7,Muhasebe!D7,IF(L$2=Muhasebe!K7,Muhasebe!J7,IF(L$2=Banka!E7,Banka!D7,IF(L$2=Banka!K7,Banka!J7,IF(L$2=SosGüv!E7,SosGüv!D7,IF(L$2=SosGüv!K7,SosGüv!J7,IF(L$2=BilProgA!E7,BilProgA!D7,IF(L$2=BilProgA!K7,BilProgA!J7,IF(L$2='Bilişim Güv'!E7,'Bilişim Güv'!D7,IF(L$2='Bilişim Güv'!K7,'Bilişim Güv'!J7," "))))))))))))</f>
        <v xml:space="preserve"> </v>
      </c>
      <c r="E8" s="136" t="str">
        <f>IF(L$2=Çağrı!E7,Çağrı!F7,IF(L$2=Çağrı!K7,Çağrı!L7,IF(L$2=Muhasebe!E7,Muhasebe!F7,IF(L$2=Muhasebe!K7,Muhasebe!L7,IF(L$2=Banka!E7,Banka!F7,IF(L$2=Banka!K7,Banka!L7,IF(L$2=SosGüv!E7,SosGüv!F7,IF(L$2=SosGüv!K7,SosGüv!L7,IF(L$2=BilProgA!E7,BilProgA!F7,IF(L$2=BilProgA!K7,BilProgA!L7,IF(L$2='Bilişim Güv'!E7,'Bilişim Güv'!F7,IF(L$2='Bilişim Güv'!K7,'Bilişim Güv'!L7," "))))))))))))</f>
        <v xml:space="preserve"> </v>
      </c>
      <c r="F8" s="453"/>
      <c r="G8" s="133">
        <v>0.70833333333333304</v>
      </c>
      <c r="H8" s="135" t="str">
        <f>IF(L$2=BankaİÖ!E7,BankaİÖ!C7,IF(L$2=BankaİÖ!K7,BankaİÖ!I7,IF(L$2=SosGüvİÖ!E7,SosGüvİÖ!C7,IF(L$2=SosGüvİÖ!K7,SosGüvİÖ!I7," "))))</f>
        <v xml:space="preserve"> </v>
      </c>
      <c r="I8" s="134" t="str">
        <f>IF(L$2=BankaİÖ!E7,BankaİÖ!D7,IF(L$2=BankaİÖ!K7,BankaİÖ!J7,IF(L$2=SosGüvİÖ!E7,SosGüvİÖ!D7,IF(L$2=SosGüvİÖ!K7,SosGüvİÖ!J7," "))))</f>
        <v xml:space="preserve"> </v>
      </c>
      <c r="J8" s="137" t="str">
        <f>IF(L$2=BankaİÖ!E7,BankaİÖ!F7,IF(L$2=BankaİÖ!K7,BankaİÖ!L7,IF(L$2=SosGüvİÖ!E7,SosGüvİÖ!F7,IF(L$2=SosGüvİÖ!K7,SosGüvİÖ!L7," "))))</f>
        <v xml:space="preserve"> </v>
      </c>
      <c r="K8" s="144">
        <v>5</v>
      </c>
      <c r="L8" s="252" t="s">
        <v>40</v>
      </c>
      <c r="M8" s="127" t="str">
        <f t="shared" si="0"/>
        <v xml:space="preserve"> </v>
      </c>
      <c r="N8" s="446"/>
      <c r="O8" s="145">
        <v>0.4513888888888889</v>
      </c>
      <c r="P8" s="136" t="str">
        <f>IF($L$2=Çağrı!E7,1," ")</f>
        <v xml:space="preserve"> </v>
      </c>
      <c r="Q8" s="136" t="str">
        <f>IF($L$2=Çağrı!K7,1," ")</f>
        <v xml:space="preserve"> </v>
      </c>
      <c r="R8" s="146" t="str">
        <f>IF($L$2=Muhasebe!E7,1," ")</f>
        <v xml:space="preserve"> </v>
      </c>
      <c r="S8" s="147" t="str">
        <f>IF($L$2=Muhasebe!K7,1," ")</f>
        <v xml:space="preserve"> </v>
      </c>
      <c r="T8" s="147" t="str">
        <f>IF($L$2=Banka!E7,1," ")</f>
        <v xml:space="preserve"> </v>
      </c>
      <c r="U8" s="147" t="str">
        <f>IF($L$2=Banka!K7,1," ")</f>
        <v xml:space="preserve"> </v>
      </c>
      <c r="V8" s="147" t="str">
        <f>IF($L$2=BilProgA!E7,1," ")</f>
        <v xml:space="preserve"> </v>
      </c>
      <c r="W8" s="136" t="str">
        <f>IF($L$2=BilProgA!K7,1," ")</f>
        <v xml:space="preserve"> </v>
      </c>
      <c r="X8" s="136" t="str">
        <f>IF($L$2='Bilişim Güv'!E7,1," ")</f>
        <v xml:space="preserve"> </v>
      </c>
      <c r="Y8" s="146" t="str">
        <f>IF($L$2='Bilişim Güv'!K7,1," ")</f>
        <v xml:space="preserve"> </v>
      </c>
      <c r="Z8" s="147" t="str">
        <f>IF($L$2=SosGüv!E7,1," ")</f>
        <v xml:space="preserve"> </v>
      </c>
      <c r="AA8" s="147" t="str">
        <f>IF($L$2=SosGüv!K7,1," ")</f>
        <v xml:space="preserve"> </v>
      </c>
      <c r="AB8" s="148" t="str">
        <f t="shared" si="1"/>
        <v xml:space="preserve"> </v>
      </c>
      <c r="AC8" s="149">
        <v>0.79166666666666663</v>
      </c>
      <c r="AD8" s="147" t="str">
        <f>IF($L$2=SosGüvİÖ!E7,1," ")</f>
        <v xml:space="preserve"> </v>
      </c>
      <c r="AE8" s="147" t="str">
        <f>IF($L$2=SosGüvİÖ!K7,1," ")</f>
        <v xml:space="preserve"> </v>
      </c>
      <c r="AF8" s="147" t="str">
        <f>IF($L$2=BankaİÖ!E7,1," ")</f>
        <v xml:space="preserve"> </v>
      </c>
      <c r="AG8" s="147" t="str">
        <f>IF($L$2=BankaİÖ!K7,1," ")</f>
        <v xml:space="preserve"> </v>
      </c>
      <c r="AH8" s="148" t="str">
        <f t="shared" si="2"/>
        <v xml:space="preserve"> </v>
      </c>
    </row>
    <row r="9" spans="1:34" s="120" customFormat="1" ht="9" customHeight="1" x14ac:dyDescent="0.25">
      <c r="A9" s="450"/>
      <c r="B9" s="133">
        <v>0.48958333333333331</v>
      </c>
      <c r="C9" s="134" t="str">
        <f>IF(L$2=Çağrı!E8,Çağrı!C8,IF(L$2=Çağrı!K8,Çağrı!I8,IF(L$2=Muhasebe!E8,Muhasebe!C8,IF(L$2=Muhasebe!K8,Muhasebe!I8,IF(L$2=Banka!E8,Banka!C8,IF(L$2=Banka!K8,Banka!I8,IF(L$2=SosGüv!E8,SosGüv!C8,IF(L$2=SosGüv!K8,SosGüv!I8,IF(L$2=BilProgA!E8,BilProgA!C8,IF(L$2=BilProgA!K8,BilProgA!I8,IF(L$2='Bilişim Güv'!E8,'Bilişim Güv'!C8,IF(L$2='Bilişim Güv'!K8,'Bilişim Güv'!I8," "))))))))))))</f>
        <v xml:space="preserve"> </v>
      </c>
      <c r="D9" s="135" t="str">
        <f>IF(L$2=Çağrı!E8,Çağrı!D8,IF(L$2=Çağrı!K8,Çağrı!J8,IF(L$2=Muhasebe!E8,Muhasebe!D8,IF(L$2=Muhasebe!K8,Muhasebe!J8,IF(L$2=Banka!E8,Banka!D8,IF(L$2=Banka!K8,Banka!J8,IF(L$2=SosGüv!E8,SosGüv!D8,IF(L$2=SosGüv!K8,SosGüv!J8,IF(L$2=BilProgA!E8,BilProgA!D8,IF(L$2=BilProgA!K8,BilProgA!J8,IF(L$2='Bilişim Güv'!E8,'Bilişim Güv'!D8,IF(L$2='Bilişim Güv'!K8,'Bilişim Güv'!J8," "))))))))))))</f>
        <v xml:space="preserve"> </v>
      </c>
      <c r="E9" s="136" t="str">
        <f>IF(L$2=Çağrı!E8,Çağrı!F8,IF(L$2=Çağrı!K8,Çağrı!L8,IF(L$2=Muhasebe!E8,Muhasebe!F8,IF(L$2=Muhasebe!K8,Muhasebe!L8,IF(L$2=Banka!E8,Banka!F8,IF(L$2=Banka!K8,Banka!L8,IF(L$2=SosGüv!E8,SosGüv!F8,IF(L$2=SosGüv!K8,SosGüv!L8,IF(L$2=BilProgA!E8,BilProgA!F8,IF(L$2=BilProgA!K8,BilProgA!L8,IF(L$2='Bilişim Güv'!E8,'Bilişim Güv'!F8,IF(L$2='Bilişim Güv'!K8,'Bilişim Güv'!L8," "))))))))))))</f>
        <v xml:space="preserve"> </v>
      </c>
      <c r="F9" s="453"/>
      <c r="G9" s="133">
        <v>0.75</v>
      </c>
      <c r="H9" s="135" t="str">
        <f>IF(L$2=BankaİÖ!E8,BankaİÖ!C8,IF(L$2=BankaİÖ!K8,BankaİÖ!I8,IF(L$2=SosGüvİÖ!E8,SosGüvİÖ!C8,IF(L$2=SosGüvİÖ!K8,SosGüvİÖ!I8," "))))</f>
        <v xml:space="preserve"> </v>
      </c>
      <c r="I9" s="134" t="str">
        <f>IF(L$2=BankaİÖ!E8,BankaİÖ!D8,IF(L$2=BankaİÖ!K8,BankaİÖ!J8,IF(L$2=SosGüvİÖ!E8,SosGüvİÖ!D8,IF(L$2=SosGüvİÖ!K8,SosGüvİÖ!J8," "))))</f>
        <v xml:space="preserve"> </v>
      </c>
      <c r="J9" s="137" t="str">
        <f>IF(L$2=BankaİÖ!E8,BankaİÖ!F8,IF(L$2=BankaİÖ!K8,BankaİÖ!L8,IF(L$2=SosGüvİÖ!E8,SosGüvİÖ!F8,IF(L$2=SosGüvİÖ!K8,SosGüvİÖ!L8," "))))</f>
        <v xml:space="preserve"> </v>
      </c>
      <c r="K9" s="120">
        <v>6</v>
      </c>
      <c r="L9" s="252" t="s">
        <v>153</v>
      </c>
      <c r="M9" s="127" t="str">
        <f t="shared" si="0"/>
        <v xml:space="preserve"> </v>
      </c>
      <c r="N9" s="446"/>
      <c r="O9" s="138">
        <v>0.48958333333333331</v>
      </c>
      <c r="P9" s="139" t="str">
        <f>IF($L$2=Çağrı!E8,1," ")</f>
        <v xml:space="preserve"> </v>
      </c>
      <c r="Q9" s="139" t="str">
        <f>IF($L$2=Çağrı!K8,1," ")</f>
        <v xml:space="preserve"> </v>
      </c>
      <c r="R9" s="140" t="str">
        <f>IF($L$2=Muhasebe!E8,1," ")</f>
        <v xml:space="preserve"> </v>
      </c>
      <c r="S9" s="141" t="str">
        <f>IF($L$2=Muhasebe!K8,1," ")</f>
        <v xml:space="preserve"> </v>
      </c>
      <c r="T9" s="141" t="str">
        <f>IF($L$2=Banka!E8,1," ")</f>
        <v xml:space="preserve"> </v>
      </c>
      <c r="U9" s="141" t="str">
        <f>IF($L$2=Banka!K8,1," ")</f>
        <v xml:space="preserve"> </v>
      </c>
      <c r="V9" s="141" t="str">
        <f>IF($L$2=BilProgA!E8,1," ")</f>
        <v xml:space="preserve"> </v>
      </c>
      <c r="W9" s="139" t="str">
        <f>IF($L$2=BilProgA!K8,1," ")</f>
        <v xml:space="preserve"> </v>
      </c>
      <c r="X9" s="139" t="str">
        <f>IF($L$2='Bilişim Güv'!E8,1," ")</f>
        <v xml:space="preserve"> </v>
      </c>
      <c r="Y9" s="140" t="str">
        <f>IF($L$2='Bilişim Güv'!K8,1," ")</f>
        <v xml:space="preserve"> </v>
      </c>
      <c r="Z9" s="141" t="str">
        <f>IF($L$2=SosGüv!E8,1," ")</f>
        <v xml:space="preserve"> </v>
      </c>
      <c r="AA9" s="141" t="str">
        <f>IF($L$2=SosGüv!K8,1," ")</f>
        <v xml:space="preserve"> </v>
      </c>
      <c r="AB9" s="142" t="str">
        <f t="shared" si="1"/>
        <v xml:space="preserve"> </v>
      </c>
      <c r="AC9" s="143">
        <v>0.83333333333333337</v>
      </c>
      <c r="AD9" s="141" t="str">
        <f>IF($L$2=SosGüvİÖ!E8,1," ")</f>
        <v xml:space="preserve"> </v>
      </c>
      <c r="AE9" s="141" t="str">
        <f>IF($L$2=SosGüvİÖ!K8,1," ")</f>
        <v xml:space="preserve"> </v>
      </c>
      <c r="AF9" s="141" t="str">
        <f>IF($L$2=BankaİÖ!E8,1," ")</f>
        <v xml:space="preserve"> </v>
      </c>
      <c r="AG9" s="141" t="str">
        <f>IF($L$2=BankaİÖ!K8,1," ")</f>
        <v xml:space="preserve"> </v>
      </c>
      <c r="AH9" s="142" t="str">
        <f t="shared" si="2"/>
        <v xml:space="preserve"> </v>
      </c>
    </row>
    <row r="10" spans="1:34" s="120" customFormat="1" ht="9" customHeight="1" x14ac:dyDescent="0.25">
      <c r="A10" s="450"/>
      <c r="B10" s="133">
        <v>0.54166666666666663</v>
      </c>
      <c r="C10" s="134" t="str">
        <f>IF(L$2=Çağrı!E9,Çağrı!C9,IF(L$2=Çağrı!K9,Çağrı!I9,IF(L$2=Muhasebe!E9,Muhasebe!C9,IF(L$2=Muhasebe!K9,Muhasebe!I9,IF(L$2=Banka!E9,Banka!C9,IF(L$2=Banka!K9,Banka!I9,IF(L$2=SosGüv!E9,SosGüv!C9,IF(L$2=SosGüv!K9,SosGüv!I9,IF(L$2=BilProgA!E9,BilProgA!C9,IF(L$2=BilProgA!K9,BilProgA!I9,IF(L$2='Bilişim Güv'!E9,'Bilişim Güv'!C9,IF(L$2='Bilişim Güv'!K9,'Bilişim Güv'!I9," "))))))))))))</f>
        <v xml:space="preserve"> </v>
      </c>
      <c r="D10" s="135" t="str">
        <f>IF(L$2=Çağrı!E9,Çağrı!D9,IF(L$2=Çağrı!K9,Çağrı!J9,IF(L$2=Muhasebe!E9,Muhasebe!D9,IF(L$2=Muhasebe!K9,Muhasebe!J9,IF(L$2=Banka!E9,Banka!D9,IF(L$2=Banka!K9,Banka!J9,IF(L$2=SosGüv!E9,SosGüv!D9,IF(L$2=SosGüv!K9,SosGüv!J9,IF(L$2=BilProgA!E9,BilProgA!D9,IF(L$2=BilProgA!K9,BilProgA!J9,IF(L$2='Bilişim Güv'!E9,'Bilişim Güv'!D9,IF(L$2='Bilişim Güv'!K9,'Bilişim Güv'!J9," "))))))))))))</f>
        <v xml:space="preserve"> </v>
      </c>
      <c r="E10" s="136" t="str">
        <f>IF(L$2=Çağrı!E9,Çağrı!F9,IF(L$2=Çağrı!K9,Çağrı!L9,IF(L$2=Muhasebe!E9,Muhasebe!F9,IF(L$2=Muhasebe!K9,Muhasebe!L9,IF(L$2=Banka!E9,Banka!F9,IF(L$2=Banka!K9,Banka!L9,IF(L$2=SosGüv!E9,SosGüv!F9,IF(L$2=SosGüv!K9,SosGüv!L9,IF(L$2=BilProgA!E9,BilProgA!F9,IF(L$2=BilProgA!K9,BilProgA!L9,IF(L$2='Bilişim Güv'!E9,'Bilişim Güv'!F9,IF(L$2='Bilişim Güv'!K9,'Bilişim Güv'!L9," "))))))))))))</f>
        <v xml:space="preserve"> </v>
      </c>
      <c r="F10" s="453"/>
      <c r="G10" s="133">
        <v>0.79166666666666696</v>
      </c>
      <c r="H10" s="135" t="str">
        <f>IF(L$2=BankaİÖ!E9,BankaİÖ!C9,IF(L$2=BankaİÖ!K9,BankaİÖ!I9,IF(L$2=SosGüvİÖ!E9,SosGüvİÖ!C9,IF(L$2=SosGüvİÖ!K9,SosGüvİÖ!I9," "))))</f>
        <v xml:space="preserve"> </v>
      </c>
      <c r="I10" s="134" t="str">
        <f>IF(L$2=BankaİÖ!E9,BankaİÖ!D9,IF(L$2=BankaİÖ!K9,BankaİÖ!J9,IF(L$2=SosGüvİÖ!E9,SosGüvİÖ!D9,IF(L$2=SosGüvİÖ!K9,SosGüvİÖ!J9," "))))</f>
        <v xml:space="preserve"> </v>
      </c>
      <c r="J10" s="137" t="str">
        <f>IF(L$2=BankaİÖ!E9,BankaİÖ!F9,IF(L$2=BankaİÖ!K9,BankaİÖ!L9,IF(L$2=SosGüvİÖ!E9,SosGüvİÖ!F9,IF(L$2=SosGüvİÖ!K9,SosGüvİÖ!L9," "))))</f>
        <v xml:space="preserve"> </v>
      </c>
      <c r="K10" s="120">
        <v>7</v>
      </c>
      <c r="L10" s="252" t="s">
        <v>103</v>
      </c>
      <c r="M10" s="127" t="str">
        <f t="shared" si="0"/>
        <v xml:space="preserve"> </v>
      </c>
      <c r="N10" s="446"/>
      <c r="O10" s="145">
        <v>0.54166666666666663</v>
      </c>
      <c r="P10" s="136" t="str">
        <f>IF($L$2=Çağrı!E9,1," ")</f>
        <v xml:space="preserve"> </v>
      </c>
      <c r="Q10" s="136" t="str">
        <f>IF($L$2=Çağrı!K9,1," ")</f>
        <v xml:space="preserve"> </v>
      </c>
      <c r="R10" s="146" t="str">
        <f>IF($L$2=Muhasebe!E9,1," ")</f>
        <v xml:space="preserve"> </v>
      </c>
      <c r="S10" s="147" t="str">
        <f>IF($L$2=Muhasebe!K9,1," ")</f>
        <v xml:space="preserve"> </v>
      </c>
      <c r="T10" s="147" t="str">
        <f>IF($L$2=Banka!E9,1," ")</f>
        <v xml:space="preserve"> </v>
      </c>
      <c r="U10" s="147" t="str">
        <f>IF($L$2=Banka!K9,1," ")</f>
        <v xml:space="preserve"> </v>
      </c>
      <c r="V10" s="147" t="str">
        <f>IF($L$2=BilProgA!E9,1," ")</f>
        <v xml:space="preserve"> </v>
      </c>
      <c r="W10" s="136" t="str">
        <f>IF($L$2=BilProgA!K9,1," ")</f>
        <v xml:space="preserve"> </v>
      </c>
      <c r="X10" s="136" t="str">
        <f>IF($L$2='Bilişim Güv'!E9,1," ")</f>
        <v xml:space="preserve"> </v>
      </c>
      <c r="Y10" s="146" t="str">
        <f>IF($L$2='Bilişim Güv'!K9,1," ")</f>
        <v xml:space="preserve"> </v>
      </c>
      <c r="Z10" s="147" t="str">
        <f>IF($L$2=SosGüv!E9,1," ")</f>
        <v xml:space="preserve"> </v>
      </c>
      <c r="AA10" s="147" t="str">
        <f>IF($L$2=SosGüv!K9,1," ")</f>
        <v xml:space="preserve"> </v>
      </c>
      <c r="AB10" s="148" t="str">
        <f t="shared" si="1"/>
        <v xml:space="preserve"> </v>
      </c>
      <c r="AC10" s="149">
        <v>0.875</v>
      </c>
      <c r="AD10" s="147" t="str">
        <f>IF($L$2=SosGüvİÖ!E9,1," ")</f>
        <v xml:space="preserve"> </v>
      </c>
      <c r="AE10" s="147" t="str">
        <f>IF($L$2=SosGüvİÖ!K9,1," ")</f>
        <v xml:space="preserve"> </v>
      </c>
      <c r="AF10" s="147" t="str">
        <f>IF($L$2=BankaİÖ!E9,1," ")</f>
        <v xml:space="preserve"> </v>
      </c>
      <c r="AG10" s="147" t="str">
        <f>IF($L$2=BankaİÖ!K9,1," ")</f>
        <v xml:space="preserve"> </v>
      </c>
      <c r="AH10" s="148" t="str">
        <f t="shared" si="2"/>
        <v xml:space="preserve"> </v>
      </c>
    </row>
    <row r="11" spans="1:34" s="120" customFormat="1" ht="9" customHeight="1" x14ac:dyDescent="0.25">
      <c r="A11" s="450"/>
      <c r="B11" s="133">
        <v>0.58333333333333337</v>
      </c>
      <c r="C11" s="134" t="str">
        <f>IF(L$2=Çağrı!E10,Çağrı!C10,IF(L$2=Çağrı!K10,Çağrı!I10,IF(L$2=Muhasebe!E10,Muhasebe!C10,IF(L$2=Muhasebe!K10,Muhasebe!I10,IF(L$2=Banka!E10,Banka!C10,IF(L$2=Banka!K10,Banka!I10,IF(L$2=SosGüv!E10,SosGüv!C10,IF(L$2=SosGüv!K10,SosGüv!I10,IF(L$2=BilProgA!E10,BilProgA!C10,IF(L$2=BilProgA!K10,BilProgA!I10,IF(L$2='Bilişim Güv'!E10,'Bilişim Güv'!C10,IF(L$2='Bilişim Güv'!K10,'Bilişim Güv'!I10," "))))))))))))</f>
        <v xml:space="preserve"> </v>
      </c>
      <c r="D11" s="135" t="str">
        <f>IF(L$2=Çağrı!E10,Çağrı!D10,IF(L$2=Çağrı!K10,Çağrı!J10,IF(L$2=Muhasebe!E10,Muhasebe!D10,IF(L$2=Muhasebe!K10,Muhasebe!J10,IF(L$2=Banka!E10,Banka!D10,IF(L$2=Banka!K10,Banka!J10,IF(L$2=SosGüv!E10,SosGüv!D10,IF(L$2=SosGüv!K10,SosGüv!J10,IF(L$2=BilProgA!E10,BilProgA!D10,IF(L$2=BilProgA!K10,BilProgA!J10,IF(L$2='Bilişim Güv'!E10,'Bilişim Güv'!D10,IF(L$2='Bilişim Güv'!K10,'Bilişim Güv'!J10," "))))))))))))</f>
        <v xml:space="preserve"> </v>
      </c>
      <c r="E11" s="136" t="str">
        <f>IF(L$2=Çağrı!E10,Çağrı!F10,IF(L$2=Çağrı!K10,Çağrı!L10,IF(L$2=Muhasebe!E10,Muhasebe!F10,IF(L$2=Muhasebe!K10,Muhasebe!L10,IF(L$2=Banka!E10,Banka!F10,IF(L$2=Banka!K10,Banka!L10,IF(L$2=SosGüv!E10,SosGüv!F10,IF(L$2=SosGüv!K10,SosGüv!L10,IF(L$2=BilProgA!E10,BilProgA!F10,IF(L$2=BilProgA!K10,BilProgA!L10,IF(L$2='Bilişim Güv'!E10,'Bilişim Güv'!F10,IF(L$2='Bilişim Güv'!K10,'Bilişim Güv'!L10," "))))))))))))</f>
        <v xml:space="preserve"> </v>
      </c>
      <c r="F11" s="453"/>
      <c r="G11" s="133">
        <v>0.83333333333333304</v>
      </c>
      <c r="H11" s="135" t="str">
        <f>IF(L$2=BankaİÖ!E10,BankaİÖ!C10,IF(L$2=BankaİÖ!K10,BankaİÖ!I10,IF(L$2=SosGüvİÖ!E10,SosGüvİÖ!C10,IF(L$2=SosGüvİÖ!K10,SosGüvİÖ!I10," "))))</f>
        <v xml:space="preserve"> </v>
      </c>
      <c r="I11" s="134" t="str">
        <f>IF(L$2=BankaİÖ!E10,BankaİÖ!D10,IF(L$2=BankaİÖ!K10,BankaİÖ!J10,IF(L$2=SosGüvİÖ!E10,SosGüvİÖ!D10,IF(L$2=SosGüvİÖ!K10,SosGüvİÖ!J10," "))))</f>
        <v xml:space="preserve"> </v>
      </c>
      <c r="J11" s="137" t="str">
        <f>IF(L$2=BankaİÖ!E10,BankaİÖ!F10,IF(L$2=BankaİÖ!K10,BankaİÖ!L10,IF(L$2=SosGüvİÖ!E10,SosGüvİÖ!F10,IF(L$2=SosGüvİÖ!K10,SosGüvİÖ!L10," "))))</f>
        <v xml:space="preserve"> </v>
      </c>
      <c r="K11" s="120">
        <v>8</v>
      </c>
      <c r="L11" s="252" t="s">
        <v>154</v>
      </c>
      <c r="M11" s="127" t="str">
        <f t="shared" si="0"/>
        <v xml:space="preserve"> </v>
      </c>
      <c r="N11" s="446"/>
      <c r="O11" s="138">
        <v>0.58333333333333337</v>
      </c>
      <c r="P11" s="139" t="str">
        <f>IF($L$2=Çağrı!E10,1," ")</f>
        <v xml:space="preserve"> </v>
      </c>
      <c r="Q11" s="139" t="str">
        <f>IF($L$2=Çağrı!K10,1," ")</f>
        <v xml:space="preserve"> </v>
      </c>
      <c r="R11" s="140" t="str">
        <f>IF($L$2=Muhasebe!E10,1," ")</f>
        <v xml:space="preserve"> </v>
      </c>
      <c r="S11" s="141" t="str">
        <f>IF($L$2=Muhasebe!K10,1," ")</f>
        <v xml:space="preserve"> </v>
      </c>
      <c r="T11" s="141" t="str">
        <f>IF($L$2=Banka!E10,1," ")</f>
        <v xml:space="preserve"> </v>
      </c>
      <c r="U11" s="141" t="str">
        <f>IF($L$2=Banka!K10,1," ")</f>
        <v xml:space="preserve"> </v>
      </c>
      <c r="V11" s="141" t="str">
        <f>IF($L$2=BilProgA!E10,1," ")</f>
        <v xml:space="preserve"> </v>
      </c>
      <c r="W11" s="139" t="str">
        <f>IF($L$2=BilProgA!K10,1," ")</f>
        <v xml:space="preserve"> </v>
      </c>
      <c r="X11" s="139" t="str">
        <f>IF($L$2='Bilişim Güv'!E10,1," ")</f>
        <v xml:space="preserve"> </v>
      </c>
      <c r="Y11" s="140" t="str">
        <f>IF($L$2='Bilişim Güv'!K10,1," ")</f>
        <v xml:space="preserve"> </v>
      </c>
      <c r="Z11" s="141" t="str">
        <f>IF($L$2=SosGüv!E10,1," ")</f>
        <v xml:space="preserve"> </v>
      </c>
      <c r="AA11" s="141" t="str">
        <f>IF($L$2=SosGüv!K10,1," ")</f>
        <v xml:space="preserve"> </v>
      </c>
      <c r="AB11" s="142" t="str">
        <f t="shared" si="1"/>
        <v xml:space="preserve"> </v>
      </c>
      <c r="AC11" s="143">
        <v>0.91666666666666596</v>
      </c>
      <c r="AD11" s="141" t="str">
        <f>IF($L$2=SosGüvİÖ!E10,1," ")</f>
        <v xml:space="preserve"> </v>
      </c>
      <c r="AE11" s="141" t="str">
        <f>IF($L$2=SosGüvİÖ!K10,1," ")</f>
        <v xml:space="preserve"> </v>
      </c>
      <c r="AF11" s="141" t="str">
        <f>IF($L$2=BankaİÖ!E10,1," ")</f>
        <v xml:space="preserve"> </v>
      </c>
      <c r="AG11" s="141" t="str">
        <f>IF($L$2=BankaİÖ!K10,1," ")</f>
        <v xml:space="preserve"> </v>
      </c>
      <c r="AH11" s="142" t="str">
        <f t="shared" si="2"/>
        <v xml:space="preserve"> </v>
      </c>
    </row>
    <row r="12" spans="1:34" s="120" customFormat="1" ht="9" customHeight="1" x14ac:dyDescent="0.25">
      <c r="A12" s="450"/>
      <c r="B12" s="133">
        <v>0.625</v>
      </c>
      <c r="C12" s="134" t="str">
        <f>IF(L$2=Çağrı!E11,Çağrı!C11,IF(L$2=Çağrı!K11,Çağrı!I11,IF(L$2=Muhasebe!E11,Muhasebe!C11,IF(L$2=Muhasebe!K11,Muhasebe!I11,IF(L$2=Banka!E11,Banka!C11,IF(L$2=Banka!K11,Banka!I11,IF(L$2=SosGüv!E11,SosGüv!C11,IF(L$2=SosGüv!K11,SosGüv!I11,IF(L$2=BilProgA!E11,BilProgA!C11,IF(L$2=BilProgA!K11,BilProgA!I11,IF(L$2='Bilişim Güv'!E11,'Bilişim Güv'!C11,IF(L$2='Bilişim Güv'!K11,'Bilişim Güv'!I11," "))))))))))))</f>
        <v xml:space="preserve"> </v>
      </c>
      <c r="D12" s="135" t="str">
        <f>IF(L$2=Çağrı!E11,Çağrı!D11,IF(L$2=Çağrı!K11,Çağrı!J11,IF(L$2=Muhasebe!E11,Muhasebe!D11,IF(L$2=Muhasebe!K11,Muhasebe!J11,IF(L$2=Banka!E11,Banka!D11,IF(L$2=Banka!K11,Banka!J11,IF(L$2=SosGüv!E11,SosGüv!D11,IF(L$2=SosGüv!K11,SosGüv!J11,IF(L$2=BilProgA!E11,BilProgA!D11,IF(L$2=BilProgA!K11,BilProgA!J11,IF(L$2='Bilişim Güv'!E11,'Bilişim Güv'!D11,IF(L$2='Bilişim Güv'!K11,'Bilişim Güv'!J11," "))))))))))))</f>
        <v xml:space="preserve"> </v>
      </c>
      <c r="E12" s="136" t="str">
        <f>IF(L$2=Çağrı!E11,Çağrı!F11,IF(L$2=Çağrı!K11,Çağrı!L11,IF(L$2=Muhasebe!E11,Muhasebe!F11,IF(L$2=Muhasebe!K11,Muhasebe!L11,IF(L$2=Banka!E11,Banka!F11,IF(L$2=Banka!K11,Banka!L11,IF(L$2=SosGüv!E11,SosGüv!F11,IF(L$2=SosGüv!K11,SosGüv!L11,IF(L$2=BilProgA!E11,BilProgA!F11,IF(L$2=BilProgA!K11,BilProgA!L11,IF(L$2='Bilişim Güv'!E11,'Bilişim Güv'!F11,IF(L$2='Bilişim Güv'!K11,'Bilişim Güv'!L11," "))))))))))))</f>
        <v xml:space="preserve"> </v>
      </c>
      <c r="F12" s="453"/>
      <c r="G12" s="133">
        <v>0.875</v>
      </c>
      <c r="H12" s="135" t="str">
        <f>IF(L$2=BankaİÖ!E11,BankaİÖ!C11,IF(L$2=BankaİÖ!K11,BankaİÖ!I11,IF(L$2=SosGüvİÖ!E11,SosGüvİÖ!C11,IF(L$2=SosGüvİÖ!K11,SosGüvİÖ!I11," "))))</f>
        <v xml:space="preserve"> </v>
      </c>
      <c r="I12" s="134" t="str">
        <f>IF(L$2=BankaİÖ!E11,BankaİÖ!D11,IF(L$2=BankaİÖ!K11,BankaİÖ!J11,IF(L$2=SosGüvİÖ!E11,SosGüvİÖ!D11,IF(L$2=SosGüvİÖ!K11,SosGüvİÖ!J11," "))))</f>
        <v xml:space="preserve"> </v>
      </c>
      <c r="J12" s="137" t="str">
        <f>IF(L$2=BankaİÖ!E11,BankaİÖ!F11,IF(L$2=BankaİÖ!K11,BankaİÖ!L11,IF(L$2=SosGüvİÖ!E11,SosGüvİÖ!F11,IF(L$2=SosGüvİÖ!K11,SosGüvİÖ!L11," "))))</f>
        <v xml:space="preserve"> </v>
      </c>
      <c r="K12" s="144">
        <v>9</v>
      </c>
      <c r="L12" s="252" t="s">
        <v>101</v>
      </c>
      <c r="M12" s="127" t="str">
        <f t="shared" si="0"/>
        <v xml:space="preserve"> </v>
      </c>
      <c r="N12" s="446"/>
      <c r="O12" s="145">
        <v>0.625</v>
      </c>
      <c r="P12" s="136" t="str">
        <f>IF($L$2=Çağrı!E11,1," ")</f>
        <v xml:space="preserve"> </v>
      </c>
      <c r="Q12" s="136" t="str">
        <f>IF($L$2=Çağrı!K11,1," ")</f>
        <v xml:space="preserve"> </v>
      </c>
      <c r="R12" s="146" t="str">
        <f>IF($L$2=Muhasebe!E11,1," ")</f>
        <v xml:space="preserve"> </v>
      </c>
      <c r="S12" s="147" t="str">
        <f>IF($L$2=Muhasebe!K11,1," ")</f>
        <v xml:space="preserve"> </v>
      </c>
      <c r="T12" s="147" t="str">
        <f>IF($L$2=Banka!E11,1," ")</f>
        <v xml:space="preserve"> </v>
      </c>
      <c r="U12" s="147" t="str">
        <f>IF($L$2=Banka!K11,1," ")</f>
        <v xml:space="preserve"> </v>
      </c>
      <c r="V12" s="147" t="str">
        <f>IF($L$2=BilProgA!E11,1," ")</f>
        <v xml:space="preserve"> </v>
      </c>
      <c r="W12" s="136" t="str">
        <f>IF($L$2=BilProgA!K11,1," ")</f>
        <v xml:space="preserve"> </v>
      </c>
      <c r="X12" s="136" t="str">
        <f>IF($L$2='Bilişim Güv'!E11,1," ")</f>
        <v xml:space="preserve"> </v>
      </c>
      <c r="Y12" s="146" t="str">
        <f>IF($L$2='Bilişim Güv'!K11,1," ")</f>
        <v xml:space="preserve"> </v>
      </c>
      <c r="Z12" s="147" t="str">
        <f>IF($L$2=SosGüv!E11,1," ")</f>
        <v xml:space="preserve"> </v>
      </c>
      <c r="AA12" s="147" t="str">
        <f>IF($L$2=SosGüv!K11,1," ")</f>
        <v xml:space="preserve"> </v>
      </c>
      <c r="AB12" s="148" t="str">
        <f t="shared" si="1"/>
        <v xml:space="preserve"> </v>
      </c>
      <c r="AC12" s="149">
        <v>0.625</v>
      </c>
      <c r="AD12" s="147" t="str">
        <f>IF($L$2=SosGüvİÖ!E11,1," ")</f>
        <v xml:space="preserve"> </v>
      </c>
      <c r="AE12" s="147" t="str">
        <f>IF($L$2=SosGüvİÖ!K11,1," ")</f>
        <v xml:space="preserve"> </v>
      </c>
      <c r="AF12" s="147" t="str">
        <f>IF($L$2=BankaİÖ!E11,1," ")</f>
        <v xml:space="preserve"> </v>
      </c>
      <c r="AG12" s="147" t="str">
        <f>IF($L$2=BankaİÖ!K11,1," ")</f>
        <v xml:space="preserve"> </v>
      </c>
      <c r="AH12" s="148" t="str">
        <f t="shared" si="2"/>
        <v xml:space="preserve"> </v>
      </c>
    </row>
    <row r="13" spans="1:34" s="120" customFormat="1" ht="9" customHeight="1" thickBot="1" x14ac:dyDescent="0.3">
      <c r="A13" s="451"/>
      <c r="B13" s="150">
        <v>0.66666666666666663</v>
      </c>
      <c r="C13" s="151" t="str">
        <f>IF(L$2=Çağrı!E12,Çağrı!C12,IF(L$2=Çağrı!K12,Çağrı!I12,IF(L$2=Muhasebe!E12,Muhasebe!C12,IF(L$2=Muhasebe!K12,Muhasebe!I12,IF(L$2=Banka!E12,Banka!C12,IF(L$2=Banka!K12,Banka!I12,IF(L$2=SosGüv!E12,SosGüv!C12,IF(L$2=SosGüv!K12,SosGüv!I12,IF(L$2=BilProgA!E12,BilProgA!C12,IF(L$2=BilProgA!K12,BilProgA!I12,IF(L$2='Bilişim Güv'!E12,'Bilişim Güv'!C12,IF(L$2='Bilişim Güv'!K12,'Bilişim Güv'!I12," "))))))))))))</f>
        <v xml:space="preserve"> </v>
      </c>
      <c r="D13" s="152" t="str">
        <f>IF(L$2=Çağrı!E12,Çağrı!D12,IF(L$2=Çağrı!K12,Çağrı!J12,IF(L$2=Muhasebe!E12,Muhasebe!D12,IF(L$2=Muhasebe!K12,Muhasebe!J12,IF(L$2=Banka!E12,Banka!D12,IF(L$2=Banka!K12,Banka!J12,IF(L$2=SosGüv!E12,SosGüv!D12,IF(L$2=SosGüv!K12,SosGüv!J12,IF(L$2=BilProgA!E12,BilProgA!D12,IF(L$2=BilProgA!K12,BilProgA!J12,IF(L$2='Bilişim Güv'!E12,'Bilişim Güv'!D12,IF(L$2='Bilişim Güv'!K12,'Bilişim Güv'!J12," "))))))))))))</f>
        <v xml:space="preserve"> </v>
      </c>
      <c r="E13" s="153" t="str">
        <f>IF(L$2=Çağrı!E12,Çağrı!F12,IF(L$2=Çağrı!K12,Çağrı!L12,IF(L$2=Muhasebe!E12,Muhasebe!F12,IF(L$2=Muhasebe!K12,Muhasebe!L12,IF(L$2=Banka!E12,Banka!F12,IF(L$2=Banka!K12,Banka!L12,IF(L$2=SosGüv!E12,SosGüv!F12,IF(L$2=SosGüv!K12,SosGüv!L12,IF(L$2=BilProgA!E12,BilProgA!F12,IF(L$2=BilProgA!K12,BilProgA!L12,IF(L$2='Bilişim Güv'!E12,'Bilişim Güv'!F12,IF(L$2='Bilişim Güv'!K12,'Bilişim Güv'!L12," "))))))))))))</f>
        <v xml:space="preserve"> </v>
      </c>
      <c r="F13" s="454"/>
      <c r="G13" s="150">
        <v>0.91666666666666596</v>
      </c>
      <c r="H13" s="152" t="str">
        <f>IF(L$2=BankaİÖ!E12,BankaİÖ!C12,IF(L$2=BankaİÖ!K12,BankaİÖ!I12,IF(L$2=SosGüvİÖ!E12,SosGüvİÖ!C12,IF(L$2=SosGüvİÖ!K12,SosGüvİÖ!I12," "))))</f>
        <v xml:space="preserve"> </v>
      </c>
      <c r="I13" s="151" t="str">
        <f>IF(L$2=BankaİÖ!E12,BankaİÖ!D12,IF(L$2=BankaİÖ!K12,BankaİÖ!J12,IF(L$2=SosGüvİÖ!E12,SosGüvİÖ!D12,IF(L$2=SosGüvİÖ!K12,SosGüvİÖ!J12," "))))</f>
        <v xml:space="preserve"> </v>
      </c>
      <c r="J13" s="154" t="str">
        <f>IF(L$2=BankaİÖ!E12,BankaİÖ!F12,IF(L$2=BankaİÖ!K12,BankaİÖ!L12,IF(L$2=SosGüvİÖ!E12,SosGüvİÖ!F12,IF(L$2=SosGüvİÖ!K12,SosGüvİÖ!L12," "))))</f>
        <v xml:space="preserve"> </v>
      </c>
      <c r="K13" s="120">
        <v>10</v>
      </c>
      <c r="L13" s="252" t="s">
        <v>38</v>
      </c>
      <c r="M13" s="127" t="str">
        <f t="shared" si="0"/>
        <v xml:space="preserve"> </v>
      </c>
      <c r="N13" s="447"/>
      <c r="O13" s="155">
        <v>0.66666666666666663</v>
      </c>
      <c r="P13" s="156" t="str">
        <f>IF($L$2=Çağrı!E12,1," ")</f>
        <v xml:space="preserve"> </v>
      </c>
      <c r="Q13" s="156" t="str">
        <f>IF($L$2=Çağrı!K12,1," ")</f>
        <v xml:space="preserve"> </v>
      </c>
      <c r="R13" s="157" t="str">
        <f>IF($L$2=Muhasebe!E12,1," ")</f>
        <v xml:space="preserve"> </v>
      </c>
      <c r="S13" s="158" t="str">
        <f>IF($L$2=Muhasebe!K12,1," ")</f>
        <v xml:space="preserve"> </v>
      </c>
      <c r="T13" s="158" t="str">
        <f>IF($L$2=Banka!E12,1," ")</f>
        <v xml:space="preserve"> </v>
      </c>
      <c r="U13" s="158" t="str">
        <f>IF($L$2=Banka!K12,1," ")</f>
        <v xml:space="preserve"> </v>
      </c>
      <c r="V13" s="158" t="str">
        <f>IF($L$2=BilProgA!E12,1," ")</f>
        <v xml:space="preserve"> </v>
      </c>
      <c r="W13" s="156" t="str">
        <f>IF($L$2=BilProgA!K12,1," ")</f>
        <v xml:space="preserve"> </v>
      </c>
      <c r="X13" s="156" t="str">
        <f>IF($L$2='Bilişim Güv'!E12,1," ")</f>
        <v xml:space="preserve"> </v>
      </c>
      <c r="Y13" s="157" t="str">
        <f>IF($L$2='Bilişim Güv'!K12,1," ")</f>
        <v xml:space="preserve"> </v>
      </c>
      <c r="Z13" s="158" t="str">
        <f>IF($L$2=SosGüv!E12,1," ")</f>
        <v xml:space="preserve"> </v>
      </c>
      <c r="AA13" s="158" t="str">
        <f>IF($L$2=SosGüv!K12,1," ")</f>
        <v xml:space="preserve"> </v>
      </c>
      <c r="AB13" s="159" t="str">
        <f t="shared" si="1"/>
        <v xml:space="preserve"> </v>
      </c>
      <c r="AC13" s="160">
        <v>0.66666666666666663</v>
      </c>
      <c r="AD13" s="158" t="str">
        <f>IF($L$2=SosGüvİÖ!E12,1," ")</f>
        <v xml:space="preserve"> </v>
      </c>
      <c r="AE13" s="158" t="str">
        <f>IF($L$2=SosGüvİÖ!K12,1," ")</f>
        <v xml:space="preserve"> </v>
      </c>
      <c r="AF13" s="158" t="str">
        <f>IF($L$2=BankaİÖ!E12,1," ")</f>
        <v xml:space="preserve"> </v>
      </c>
      <c r="AG13" s="158" t="str">
        <f>IF($L$2=BankaİÖ!K12,1," ")</f>
        <v xml:space="preserve"> </v>
      </c>
      <c r="AH13" s="159" t="str">
        <f t="shared" si="2"/>
        <v xml:space="preserve"> </v>
      </c>
    </row>
    <row r="14" spans="1:34" s="120" customFormat="1" ht="9" customHeight="1" thickBot="1" x14ac:dyDescent="0.3">
      <c r="A14" s="449" t="s">
        <v>5</v>
      </c>
      <c r="B14" s="122">
        <v>0.375</v>
      </c>
      <c r="C14" s="123" t="str">
        <f>IF(L$2=Çağrı!E13,Çağrı!C13,IF(L$2=Çağrı!K13,Çağrı!I13,IF(L$2=Muhasebe!E13,Muhasebe!C13,IF(L$2=Muhasebe!K13,Muhasebe!I13,IF(L$2=Banka!E13,Banka!C13,IF(L$2=Banka!K13,Banka!I13,IF(L$2=SosGüv!E13,SosGüv!C13,IF(L$2=SosGüv!K13,SosGüv!I13,IF(L$2=BilProgA!E13,BilProgA!C13,IF(L$2=BilProgA!K13,BilProgA!I13,IF(L$2='Bilişim Güv'!E13,'Bilişim Güv'!C13,IF(L$2='Bilişim Güv'!K13,'Bilişim Güv'!I13," "))))))))))))</f>
        <v xml:space="preserve"> </v>
      </c>
      <c r="D14" s="124" t="str">
        <f>IF(L$2=Çağrı!E13,Çağrı!D13,IF(L$2=Çağrı!K13,Çağrı!J13,IF(L$2=Muhasebe!E13,Muhasebe!D13,IF(L$2=Muhasebe!K13,Muhasebe!J13,IF(L$2=Banka!E13,Banka!D13,IF(L$2=Banka!K13,Banka!J13,IF(L$2=SosGüv!E13,SosGüv!D13,IF(L$2=SosGüv!K13,SosGüv!J13,IF(L$2=BilProgA!E13,BilProgA!D13,IF(L$2=BilProgA!K13,BilProgA!J13,IF(L$2='Bilişim Güv'!E13,'Bilişim Güv'!D13,IF(L$2='Bilişim Güv'!K13,'Bilişim Güv'!J13," "))))))))))))</f>
        <v xml:space="preserve"> </v>
      </c>
      <c r="E14" s="125" t="str">
        <f>IF(L$2=Çağrı!E13,Çağrı!F13,IF(L$2=Çağrı!K13,Çağrı!L13,IF(L$2=Muhasebe!E13,Muhasebe!F13,IF(L$2=Muhasebe!K13,Muhasebe!L13,IF(L$2=Banka!E13,Banka!F13,IF(L$2=Banka!K13,Banka!L13,IF(L$2=SosGüv!E13,SosGüv!F13,IF(L$2=SosGüv!K13,SosGüv!L13,IF(L$2=BilProgA!E13,BilProgA!F13,IF(L$2=BilProgA!K13,BilProgA!L13,IF(L$2='Bilişim Güv'!E13,'Bilişim Güv'!F13,IF(L$2='Bilişim Güv'!K13,'Bilişim Güv'!L13," "))))))))))))</f>
        <v xml:space="preserve"> </v>
      </c>
      <c r="F14" s="452" t="s">
        <v>5</v>
      </c>
      <c r="G14" s="122">
        <v>0.625</v>
      </c>
      <c r="H14" s="124" t="str">
        <f>IF(L$2=BankaİÖ!E13,BankaİÖ!C13,IF(L$2=BankaİÖ!K13,BankaİÖ!I13,IF(L$2=SosGüvİÖ!E14,SosGüvİÖ!C14,IF(L$2=SosGüvİÖ!K14,SosGüvİÖ!I14," "))))</f>
        <v xml:space="preserve"> </v>
      </c>
      <c r="I14" s="123" t="str">
        <f>IF(L$2=BankaİÖ!E13,BankaİÖ!D13,IF(L$2=BankaİÖ!K13,BankaİÖ!J13,IF(L$2=SosGüvİÖ!E14,SosGüvİÖ!D14,IF(L$2=SosGüvİÖ!K14,SosGüvİÖ!J14," "))))</f>
        <v xml:space="preserve"> </v>
      </c>
      <c r="J14" s="126" t="str">
        <f>IF(L$2=BankaİÖ!E13,BankaİÖ!F13,IF(L$2=BankaİÖ!K13,BankaİÖ!L13,IF(L$2=SosGüvİÖ!E14,SosGüvİÖ!F14,IF(L$2=SosGüvİÖ!K14,SosGüvİÖ!L14," "))))</f>
        <v xml:space="preserve"> </v>
      </c>
      <c r="K14" s="120">
        <v>11</v>
      </c>
      <c r="L14" s="252" t="s">
        <v>158</v>
      </c>
      <c r="M14" s="127" t="str">
        <f t="shared" si="0"/>
        <v xml:space="preserve"> </v>
      </c>
      <c r="N14" s="445" t="s">
        <v>5</v>
      </c>
      <c r="O14" s="128">
        <v>0.375</v>
      </c>
      <c r="P14" s="125" t="str">
        <f>IF($L$2=Çağrı!E13,1," ")</f>
        <v xml:space="preserve"> </v>
      </c>
      <c r="Q14" s="125" t="str">
        <f>IF($L$2=Çağrı!K13,1," ")</f>
        <v xml:space="preserve"> </v>
      </c>
      <c r="R14" s="129" t="str">
        <f>IF($L$2=Muhasebe!E13,1," ")</f>
        <v xml:space="preserve"> </v>
      </c>
      <c r="S14" s="130" t="str">
        <f>IF($L$2=Muhasebe!K13,1," ")</f>
        <v xml:space="preserve"> </v>
      </c>
      <c r="T14" s="130" t="str">
        <f>IF($L$2=Banka!E13,1," ")</f>
        <v xml:space="preserve"> </v>
      </c>
      <c r="U14" s="130" t="str">
        <f>IF($L$2=Banka!K13,1," ")</f>
        <v xml:space="preserve"> </v>
      </c>
      <c r="V14" s="130" t="str">
        <f>IF($L$2=BilProgA!E13,1," ")</f>
        <v xml:space="preserve"> </v>
      </c>
      <c r="W14" s="125" t="str">
        <f>IF($L$2=BilProgA!K13,1," ")</f>
        <v xml:space="preserve"> </v>
      </c>
      <c r="X14" s="125" t="str">
        <f>IF($L$2='Bilişim Güv'!E13,1," ")</f>
        <v xml:space="preserve"> </v>
      </c>
      <c r="Y14" s="129" t="str">
        <f>IF($L$2='Bilişim Güv'!K13,1," ")</f>
        <v xml:space="preserve"> </v>
      </c>
      <c r="Z14" s="130" t="str">
        <f>IF($L$2=SosGüv!E13,1," ")</f>
        <v xml:space="preserve"> </v>
      </c>
      <c r="AA14" s="130" t="str">
        <f>IF($L$2=SosGüv!K13,1," ")</f>
        <v xml:space="preserve"> </v>
      </c>
      <c r="AB14" s="131" t="str">
        <f t="shared" si="1"/>
        <v xml:space="preserve"> </v>
      </c>
      <c r="AC14" s="132">
        <v>0.70833333333333337</v>
      </c>
      <c r="AD14" s="130" t="str">
        <f>IF($L$2=SosGüvİÖ!E14,1," ")</f>
        <v xml:space="preserve"> </v>
      </c>
      <c r="AE14" s="130" t="str">
        <f>IF($L$2=SosGüvİÖ!K14,1," ")</f>
        <v xml:space="preserve"> </v>
      </c>
      <c r="AF14" s="130" t="str">
        <f>IF($L$2=BankaİÖ!E13,1," ")</f>
        <v xml:space="preserve"> </v>
      </c>
      <c r="AG14" s="130" t="str">
        <f>IF($L$2=BankaİÖ!K13,1," ")</f>
        <v xml:space="preserve"> </v>
      </c>
      <c r="AH14" s="131" t="str">
        <f t="shared" si="2"/>
        <v xml:space="preserve"> </v>
      </c>
    </row>
    <row r="15" spans="1:34" s="120" customFormat="1" ht="9" customHeight="1" x14ac:dyDescent="0.25">
      <c r="A15" s="450"/>
      <c r="B15" s="133">
        <v>0.41319444444444442</v>
      </c>
      <c r="C15" s="123" t="str">
        <f>IF(L$2=Çağrı!E14,Çağrı!C14,IF(L$2=Çağrı!K14,Çağrı!I14,IF(L$2=Muhasebe!E14,Muhasebe!C14,IF(L$2=Muhasebe!K14,Muhasebe!I14,IF(L$2=Banka!E14,Banka!C14,IF(L$2=Banka!K14,Banka!I14,IF(L$2=SosGüv!E14,SosGüv!C14,IF(L$2=SosGüv!K14,SosGüv!I14,IF(L$2=BilProgA!E14,BilProgA!C14,IF(L$2=BilProgA!K14,BilProgA!I14,IF(L$2='Bilişim Güv'!E14,'Bilişim Güv'!C14,IF(L$2='Bilişim Güv'!K14,'Bilişim Güv'!I14," "))))))))))))</f>
        <v xml:space="preserve"> </v>
      </c>
      <c r="D15" s="135" t="str">
        <f>IF(L$2=Çağrı!E14,Çağrı!D14,IF(L$2=Çağrı!K14,Çağrı!J14,IF(L$2=Muhasebe!E14,Muhasebe!D14,IF(L$2=Muhasebe!K14,Muhasebe!J14,IF(L$2=Banka!E14,Banka!D14,IF(L$2=Banka!K14,Banka!J14,IF(L$2=SosGüv!E14,SosGüv!D14,IF(L$2=SosGüv!K14,SosGüv!J14,IF(L$2=BilProgA!E14,BilProgA!D14,IF(L$2=BilProgA!K14,BilProgA!J14,IF(L$2='Bilişim Güv'!E14,'Bilişim Güv'!D14,IF(L$2='Bilişim Güv'!K14,'Bilişim Güv'!J14," "))))))))))))</f>
        <v xml:space="preserve"> </v>
      </c>
      <c r="E15" s="136" t="str">
        <f>IF(L$2=Çağrı!E14,Çağrı!F14,IF(L$2=Çağrı!K14,Çağrı!L14,IF(L$2=Muhasebe!E14,Muhasebe!F14,IF(L$2=Muhasebe!K14,Muhasebe!L14,IF(L$2=Banka!E14,Banka!F14,IF(L$2=Banka!K14,Banka!L14,IF(L$2=SosGüv!E14,SosGüv!F14,IF(L$2=SosGüv!K14,SosGüv!L14,IF(L$2=BilProgA!E14,BilProgA!F14,IF(L$2=BilProgA!K14,BilProgA!L14,IF(L$2='Bilişim Güv'!E14,'Bilişim Güv'!F14,IF(L$2='Bilişim Güv'!K14,'Bilişim Güv'!L14," "))))))))))))</f>
        <v xml:space="preserve"> </v>
      </c>
      <c r="F15" s="453"/>
      <c r="G15" s="133">
        <v>0.66666666666666663</v>
      </c>
      <c r="H15" s="135" t="str">
        <f>IF(L$2=BankaİÖ!E14,BankaİÖ!C14,IF(L$2=BankaİÖ!K14,BankaİÖ!I14,IF(L$2=SosGüvİÖ!E15,SosGüvİÖ!C15,IF(L$2=SosGüvİÖ!K15,SosGüvİÖ!I15," "))))</f>
        <v xml:space="preserve"> </v>
      </c>
      <c r="I15" s="134" t="str">
        <f>IF(L$2=BankaİÖ!E14,BankaİÖ!D14,IF(L$2=BankaİÖ!K14,BankaİÖ!J14,IF(L$2=SosGüvİÖ!E15,SosGüvİÖ!D15,IF(L$2=SosGüvİÖ!K15,SosGüvİÖ!J15," "))))</f>
        <v xml:space="preserve"> </v>
      </c>
      <c r="J15" s="137" t="str">
        <f>IF(L$2=BankaİÖ!E14,BankaİÖ!F14,IF(L$2=BankaİÖ!K14,BankaİÖ!L14,IF(L$2=SosGüvİÖ!E15,SosGüvİÖ!F15,IF(L$2=SosGüvİÖ!K15,SosGüvİÖ!L15," "))))</f>
        <v xml:space="preserve"> </v>
      </c>
      <c r="K15" s="120">
        <v>12</v>
      </c>
      <c r="L15" s="252" t="s">
        <v>420</v>
      </c>
      <c r="M15" s="127" t="str">
        <f t="shared" si="0"/>
        <v xml:space="preserve"> </v>
      </c>
      <c r="N15" s="446"/>
      <c r="O15" s="138">
        <v>0.41319444444444442</v>
      </c>
      <c r="P15" s="139" t="str">
        <f>IF($L$2=Çağrı!E14,1," ")</f>
        <v xml:space="preserve"> </v>
      </c>
      <c r="Q15" s="139" t="str">
        <f>IF($L$2=Çağrı!K14,1," ")</f>
        <v xml:space="preserve"> </v>
      </c>
      <c r="R15" s="140" t="str">
        <f>IF($L$2=Muhasebe!E14,1," ")</f>
        <v xml:space="preserve"> </v>
      </c>
      <c r="S15" s="141" t="str">
        <f>IF($L$2=Muhasebe!K14,1," ")</f>
        <v xml:space="preserve"> </v>
      </c>
      <c r="T15" s="141" t="str">
        <f>IF($L$2=Banka!E14,1," ")</f>
        <v xml:space="preserve"> </v>
      </c>
      <c r="U15" s="141" t="str">
        <f>IF($L$2=Banka!K14,1," ")</f>
        <v xml:space="preserve"> </v>
      </c>
      <c r="V15" s="141" t="str">
        <f>IF($L$2=BilProgA!E14,1," ")</f>
        <v xml:space="preserve"> </v>
      </c>
      <c r="W15" s="139" t="str">
        <f>IF($L$2=BilProgA!K14,1," ")</f>
        <v xml:space="preserve"> </v>
      </c>
      <c r="X15" s="139" t="str">
        <f>IF($L$2='Bilişim Güv'!E14,1," ")</f>
        <v xml:space="preserve"> </v>
      </c>
      <c r="Y15" s="140" t="str">
        <f>IF($L$2='Bilişim Güv'!K14,1," ")</f>
        <v xml:space="preserve"> </v>
      </c>
      <c r="Z15" s="141" t="str">
        <f>IF($L$2=SosGüv!E14,1," ")</f>
        <v xml:space="preserve"> </v>
      </c>
      <c r="AA15" s="141" t="str">
        <f>IF($L$2=SosGüv!K14,1," ")</f>
        <v xml:space="preserve"> </v>
      </c>
      <c r="AB15" s="142" t="str">
        <f t="shared" si="1"/>
        <v xml:space="preserve"> </v>
      </c>
      <c r="AC15" s="143">
        <v>0.75</v>
      </c>
      <c r="AD15" s="141" t="str">
        <f>IF($L$2=SosGüvİÖ!E15,1," ")</f>
        <v xml:space="preserve"> </v>
      </c>
      <c r="AE15" s="141" t="str">
        <f>IF($L$2=SosGüvİÖ!K15,1," ")</f>
        <v xml:space="preserve"> </v>
      </c>
      <c r="AF15" s="141" t="str">
        <f>IF($L$2=BankaİÖ!E14,1," ")</f>
        <v xml:space="preserve"> </v>
      </c>
      <c r="AG15" s="141" t="str">
        <f>IF($L$2=BankaİÖ!K14,1," ")</f>
        <v xml:space="preserve"> </v>
      </c>
      <c r="AH15" s="142" t="str">
        <f t="shared" si="2"/>
        <v xml:space="preserve"> </v>
      </c>
    </row>
    <row r="16" spans="1:34" s="120" customFormat="1" ht="9" customHeight="1" x14ac:dyDescent="0.25">
      <c r="A16" s="450"/>
      <c r="B16" s="133">
        <v>0.4513888888888889</v>
      </c>
      <c r="C16" s="134" t="str">
        <f>IF(L$2=Çağrı!E15,Çağrı!C15,IF(L$2=Çağrı!K15,Çağrı!I15,IF(L$2=Muhasebe!E15,Muhasebe!C15,IF(L$2=Muhasebe!K15,Muhasebe!I15,IF(L$2=Banka!E15,Banka!C15,IF(L$2=Banka!K15,Banka!I15,IF(L$2=SosGüv!E15,SosGüv!C15,IF(L$2=SosGüv!K15,SosGüv!I15,IF(L$2=BilProgA!E15,BilProgA!C15,IF(L$2=BilProgA!K15,BilProgA!I15,IF(L$2='Bilişim Güv'!E15,'Bilişim Güv'!C15,IF(L$2='Bilişim Güv'!K15,'Bilişim Güv'!I15," "))))))))))))</f>
        <v xml:space="preserve"> </v>
      </c>
      <c r="D16" s="135" t="str">
        <f>IF(L$2=Çağrı!E15,Çağrı!D15,IF(L$2=Çağrı!K15,Çağrı!J15,IF(L$2=Muhasebe!E15,Muhasebe!D15,IF(L$2=Muhasebe!K15,Muhasebe!J15,IF(L$2=Banka!E15,Banka!D15,IF(L$2=Banka!K15,Banka!J15,IF(L$2=SosGüv!E15,SosGüv!D15,IF(L$2=SosGüv!K15,SosGüv!J15,IF(L$2=BilProgA!E15,BilProgA!D15,IF(L$2=BilProgA!K15,BilProgA!J15,IF(L$2='Bilişim Güv'!E15,'Bilişim Güv'!D15,IF(L$2='Bilişim Güv'!K15,'Bilişim Güv'!J15," "))))))))))))</f>
        <v xml:space="preserve"> </v>
      </c>
      <c r="E16" s="136" t="str">
        <f>IF(L$2=Çağrı!E15,Çağrı!F15,IF(L$2=Çağrı!K15,Çağrı!L15,IF(L$2=Muhasebe!E15,Muhasebe!F15,IF(L$2=Muhasebe!K15,Muhasebe!L15,IF(L$2=Banka!E15,Banka!F15,IF(L$2=Banka!K15,Banka!L15,IF(L$2=SosGüv!E15,SosGüv!F15,IF(L$2=SosGüv!K15,SosGüv!L15,IF(L$2=BilProgA!E15,BilProgA!F15,IF(L$2=BilProgA!K15,BilProgA!L15,IF(L$2='Bilişim Güv'!E15,'Bilişim Güv'!F15,IF(L$2='Bilişim Güv'!K15,'Bilişim Güv'!L15," "))))))))))))</f>
        <v xml:space="preserve"> </v>
      </c>
      <c r="F16" s="453"/>
      <c r="G16" s="133">
        <v>0.70833333333333304</v>
      </c>
      <c r="H16" s="135" t="str">
        <f>IF(L$2=BankaİÖ!E15,BankaİÖ!C15,IF(L$2=BankaİÖ!K15,BankaİÖ!I15,IF(L$2=SosGüvİÖ!E16,SosGüvİÖ!C16,IF(L$2=SosGüvİÖ!K16,SosGüvİÖ!I16," "))))</f>
        <v xml:space="preserve"> </v>
      </c>
      <c r="I16" s="134" t="str">
        <f>IF(L$2=BankaİÖ!E15,BankaİÖ!D15,IF(L$2=BankaİÖ!K15,BankaİÖ!J15,IF(L$2=SosGüvİÖ!E16,SosGüvİÖ!D16,IF(L$2=SosGüvİÖ!K16,SosGüvİÖ!J16," "))))</f>
        <v xml:space="preserve"> </v>
      </c>
      <c r="J16" s="137" t="str">
        <f>IF(L$2=BankaİÖ!E15,BankaİÖ!F15,IF(L$2=BankaİÖ!K15,BankaİÖ!L15,IF(L$2=SosGüvİÖ!E16,SosGüvİÖ!F16,IF(L$2=SosGüvİÖ!K16,SosGüvİÖ!L16," "))))</f>
        <v xml:space="preserve"> </v>
      </c>
      <c r="K16" s="144">
        <v>13</v>
      </c>
      <c r="L16" s="253" t="s">
        <v>41</v>
      </c>
      <c r="M16" s="127" t="str">
        <f t="shared" si="0"/>
        <v xml:space="preserve"> </v>
      </c>
      <c r="N16" s="446"/>
      <c r="O16" s="145">
        <v>0.4513888888888889</v>
      </c>
      <c r="P16" s="136" t="str">
        <f>IF($L$2=Çağrı!E15,1," ")</f>
        <v xml:space="preserve"> </v>
      </c>
      <c r="Q16" s="136" t="str">
        <f>IF($L$2=Çağrı!K15,1," ")</f>
        <v xml:space="preserve"> </v>
      </c>
      <c r="R16" s="146" t="str">
        <f>IF($L$2=Muhasebe!E15,1," ")</f>
        <v xml:space="preserve"> </v>
      </c>
      <c r="S16" s="147" t="str">
        <f>IF($L$2=Muhasebe!K15,1," ")</f>
        <v xml:space="preserve"> </v>
      </c>
      <c r="T16" s="147" t="str">
        <f>IF($L$2=Banka!E15,1," ")</f>
        <v xml:space="preserve"> </v>
      </c>
      <c r="U16" s="147" t="str">
        <f>IF($L$2=Banka!K15,1," ")</f>
        <v xml:space="preserve"> </v>
      </c>
      <c r="V16" s="147" t="str">
        <f>IF($L$2=BilProgA!E15,1," ")</f>
        <v xml:space="preserve"> </v>
      </c>
      <c r="W16" s="136" t="str">
        <f>IF($L$2=BilProgA!K15,1," ")</f>
        <v xml:space="preserve"> </v>
      </c>
      <c r="X16" s="136" t="str">
        <f>IF($L$2='Bilişim Güv'!E15,1," ")</f>
        <v xml:space="preserve"> </v>
      </c>
      <c r="Y16" s="146" t="str">
        <f>IF($L$2='Bilişim Güv'!K15,1," ")</f>
        <v xml:space="preserve"> </v>
      </c>
      <c r="Z16" s="147" t="str">
        <f>IF($L$2=SosGüv!E15,1," ")</f>
        <v xml:space="preserve"> </v>
      </c>
      <c r="AA16" s="147" t="str">
        <f>IF($L$2=SosGüv!K15,1," ")</f>
        <v xml:space="preserve"> </v>
      </c>
      <c r="AB16" s="148" t="str">
        <f t="shared" si="1"/>
        <v xml:space="preserve"> </v>
      </c>
      <c r="AC16" s="149">
        <v>0.79166666666666663</v>
      </c>
      <c r="AD16" s="147" t="str">
        <f>IF($L$2=SosGüvİÖ!E16,1," ")</f>
        <v xml:space="preserve"> </v>
      </c>
      <c r="AE16" s="147" t="str">
        <f>IF($L$2=SosGüvİÖ!K16,1," ")</f>
        <v xml:space="preserve"> </v>
      </c>
      <c r="AF16" s="147" t="str">
        <f>IF($L$2=BankaİÖ!E15,1," ")</f>
        <v xml:space="preserve"> </v>
      </c>
      <c r="AG16" s="147" t="str">
        <f>IF($L$2=BankaİÖ!K15,1," ")</f>
        <v xml:space="preserve"> </v>
      </c>
      <c r="AH16" s="148" t="str">
        <f t="shared" si="2"/>
        <v xml:space="preserve"> </v>
      </c>
    </row>
    <row r="17" spans="1:34" s="120" customFormat="1" ht="9" customHeight="1" x14ac:dyDescent="0.25">
      <c r="A17" s="450"/>
      <c r="B17" s="133">
        <v>0.48958333333333331</v>
      </c>
      <c r="C17" s="134" t="str">
        <f>IF(L$2=Çağrı!E16,Çağrı!C16,IF(L$2=Çağrı!K16,Çağrı!I16,IF(L$2=Muhasebe!E16,Muhasebe!C16,IF(L$2=Muhasebe!K16,Muhasebe!I16,IF(L$2=Banka!E16,Banka!C16,IF(L$2=Banka!K16,Banka!I16,IF(L$2=SosGüv!E16,SosGüv!C16,IF(L$2=SosGüv!K16,SosGüv!I16,IF(L$2=BilProgA!E16,BilProgA!C16,IF(L$2=BilProgA!K16,BilProgA!I16,IF(L$2='Bilişim Güv'!E16,'Bilişim Güv'!C16,IF(L$2='Bilişim Güv'!K16,'Bilişim Güv'!I16," "))))))))))))</f>
        <v xml:space="preserve"> </v>
      </c>
      <c r="D17" s="135" t="str">
        <f>IF(L$2=Çağrı!E16,Çağrı!D16,IF(L$2=Çağrı!K16,Çağrı!J16,IF(L$2=Muhasebe!E16,Muhasebe!D16,IF(L$2=Muhasebe!K16,Muhasebe!J16,IF(L$2=Banka!E16,Banka!D16,IF(L$2=Banka!K16,Banka!J16,IF(L$2=SosGüv!E16,SosGüv!D16,IF(L$2=SosGüv!K16,SosGüv!J16,IF(L$2=BilProgA!E16,BilProgA!D16,IF(L$2=BilProgA!K16,BilProgA!J16,IF(L$2='Bilişim Güv'!E16,'Bilişim Güv'!D16,IF(L$2='Bilişim Güv'!K16,'Bilişim Güv'!J16," "))))))))))))</f>
        <v xml:space="preserve"> </v>
      </c>
      <c r="E17" s="136" t="str">
        <f>IF(L$2=Çağrı!E16,Çağrı!F16,IF(L$2=Çağrı!K16,Çağrı!L16,IF(L$2=Muhasebe!E16,Muhasebe!F16,IF(L$2=Muhasebe!K16,Muhasebe!L16,IF(L$2=Banka!E16,Banka!F16,IF(L$2=Banka!K16,Banka!L16,IF(L$2=SosGüv!E16,SosGüv!F16,IF(L$2=SosGüv!K16,SosGüv!L16,IF(L$2=BilProgA!E16,BilProgA!F16,IF(L$2=BilProgA!K16,BilProgA!L16,IF(L$2='Bilişim Güv'!E16,'Bilişim Güv'!F16,IF(L$2='Bilişim Güv'!K16,'Bilişim Güv'!L16," "))))))))))))</f>
        <v xml:space="preserve"> </v>
      </c>
      <c r="F17" s="453"/>
      <c r="G17" s="133">
        <v>0.75</v>
      </c>
      <c r="H17" s="135" t="str">
        <f>IF(L$2=BankaİÖ!E16,BankaİÖ!C16,IF(L$2=BankaİÖ!K16,BankaİÖ!I16,IF(L$2=SosGüvİÖ!E17,SosGüvİÖ!C17,IF(L$2=SosGüvİÖ!K17,SosGüvİÖ!I17," "))))</f>
        <v xml:space="preserve"> </v>
      </c>
      <c r="I17" s="134" t="str">
        <f>IF(L$2=BankaİÖ!E16,BankaİÖ!D16,IF(L$2=BankaİÖ!K16,BankaİÖ!J16,IF(L$2=SosGüvİÖ!E17,SosGüvİÖ!D17,IF(L$2=SosGüvİÖ!K17,SosGüvİÖ!J17," "))))</f>
        <v xml:space="preserve"> </v>
      </c>
      <c r="J17" s="137" t="str">
        <f>IF(L$2=BankaİÖ!E16,BankaİÖ!F16,IF(L$2=BankaİÖ!K16,BankaİÖ!L16,IF(L$2=SosGüvİÖ!E17,SosGüvİÖ!F17,IF(L$2=SosGüvİÖ!K17,SosGüvİÖ!L17," "))))</f>
        <v xml:space="preserve"> </v>
      </c>
      <c r="K17" s="120">
        <v>14</v>
      </c>
      <c r="L17" s="253" t="s">
        <v>168</v>
      </c>
      <c r="M17" s="127" t="str">
        <f t="shared" si="0"/>
        <v xml:space="preserve"> </v>
      </c>
      <c r="N17" s="446"/>
      <c r="O17" s="138">
        <v>0.48958333333333331</v>
      </c>
      <c r="P17" s="139" t="str">
        <f>IF($L$2=Çağrı!E16,1," ")</f>
        <v xml:space="preserve"> </v>
      </c>
      <c r="Q17" s="139" t="str">
        <f>IF($L$2=Çağrı!K16,1," ")</f>
        <v xml:space="preserve"> </v>
      </c>
      <c r="R17" s="140" t="str">
        <f>IF($L$2=Muhasebe!E16,1," ")</f>
        <v xml:space="preserve"> </v>
      </c>
      <c r="S17" s="141" t="str">
        <f>IF($L$2=Muhasebe!K16,1," ")</f>
        <v xml:space="preserve"> </v>
      </c>
      <c r="T17" s="141" t="str">
        <f>IF($L$2=Banka!E16,1," ")</f>
        <v xml:space="preserve"> </v>
      </c>
      <c r="U17" s="141" t="str">
        <f>IF($L$2=Banka!K16,1," ")</f>
        <v xml:space="preserve"> </v>
      </c>
      <c r="V17" s="141" t="str">
        <f>IF($L$2=BilProgA!E16,1," ")</f>
        <v xml:space="preserve"> </v>
      </c>
      <c r="W17" s="139" t="str">
        <f>IF($L$2=BilProgA!K16,1," ")</f>
        <v xml:space="preserve"> </v>
      </c>
      <c r="X17" s="139" t="str">
        <f>IF($L$2='Bilişim Güv'!E16,1," ")</f>
        <v xml:space="preserve"> </v>
      </c>
      <c r="Y17" s="140" t="str">
        <f>IF($L$2='Bilişim Güv'!K16,1," ")</f>
        <v xml:space="preserve"> </v>
      </c>
      <c r="Z17" s="141" t="str">
        <f>IF($L$2=SosGüv!E16,1," ")</f>
        <v xml:space="preserve"> </v>
      </c>
      <c r="AA17" s="141" t="str">
        <f>IF($L$2=SosGüv!K16,1," ")</f>
        <v xml:space="preserve"> </v>
      </c>
      <c r="AB17" s="142" t="str">
        <f t="shared" si="1"/>
        <v xml:space="preserve"> </v>
      </c>
      <c r="AC17" s="143">
        <v>0.83333333333333337</v>
      </c>
      <c r="AD17" s="141" t="str">
        <f>IF($L$2=SosGüvİÖ!E17,1," ")</f>
        <v xml:space="preserve"> </v>
      </c>
      <c r="AE17" s="141" t="str">
        <f>IF($L$2=SosGüvİÖ!K17,1," ")</f>
        <v xml:space="preserve"> </v>
      </c>
      <c r="AF17" s="141" t="str">
        <f>IF($L$2=BankaİÖ!E16,1," ")</f>
        <v xml:space="preserve"> </v>
      </c>
      <c r="AG17" s="141" t="str">
        <f>IF($L$2=BankaİÖ!K16,1," ")</f>
        <v xml:space="preserve"> </v>
      </c>
      <c r="AH17" s="142" t="str">
        <f t="shared" si="2"/>
        <v xml:space="preserve"> </v>
      </c>
    </row>
    <row r="18" spans="1:34" s="120" customFormat="1" ht="9" customHeight="1" x14ac:dyDescent="0.25">
      <c r="A18" s="450"/>
      <c r="B18" s="133">
        <v>0.54166666666666663</v>
      </c>
      <c r="C18" s="134" t="str">
        <f>IF(L$2=Çağrı!E17,Çağrı!C17,IF(L$2=Çağrı!K17,Çağrı!I17,IF(L$2=Muhasebe!E17,Muhasebe!C17,IF(L$2=Muhasebe!K17,Muhasebe!I17,IF(L$2=Banka!E17,Banka!C17,IF(L$2=Banka!K17,Banka!I17,IF(L$2=SosGüv!E17,SosGüv!C17,IF(L$2=SosGüv!K17,SosGüv!I17,IF(L$2=BilProgA!E17,BilProgA!C17,IF(L$2=BilProgA!K17,BilProgA!I17,IF(L$2='Bilişim Güv'!E17,'Bilişim Güv'!C17,IF(L$2='Bilişim Güv'!K17,'Bilişim Güv'!I17," "))))))))))))</f>
        <v xml:space="preserve"> </v>
      </c>
      <c r="D18" s="135" t="str">
        <f>IF(L$2=Çağrı!E17,Çağrı!D17,IF(L$2=Çağrı!K17,Çağrı!J17,IF(L$2=Muhasebe!E17,Muhasebe!D17,IF(L$2=Muhasebe!K17,Muhasebe!J17,IF(L$2=Banka!E17,Banka!D17,IF(L$2=Banka!K17,Banka!J17,IF(L$2=SosGüv!E17,SosGüv!D17,IF(L$2=SosGüv!K17,SosGüv!J17,IF(L$2=BilProgA!E17,BilProgA!D17,IF(L$2=BilProgA!K17,BilProgA!J17,IF(L$2='Bilişim Güv'!E17,'Bilişim Güv'!D17,IF(L$2='Bilişim Güv'!K17,'Bilişim Güv'!J17," "))))))))))))</f>
        <v xml:space="preserve"> </v>
      </c>
      <c r="E18" s="136" t="str">
        <f>IF(L$2=Çağrı!E17,Çağrı!F17,IF(L$2=Çağrı!K17,Çağrı!L17,IF(L$2=Muhasebe!E17,Muhasebe!F17,IF(L$2=Muhasebe!K17,Muhasebe!L17,IF(L$2=Banka!E17,Banka!F17,IF(L$2=Banka!K17,Banka!L17,IF(L$2=SosGüv!E17,SosGüv!F17,IF(L$2=SosGüv!K17,SosGüv!L17,IF(L$2=BilProgA!E17,BilProgA!F17,IF(L$2=BilProgA!K17,BilProgA!L17,IF(L$2='Bilişim Güv'!E17,'Bilişim Güv'!F17,IF(L$2='Bilişim Güv'!K17,'Bilişim Güv'!L17," "))))))))))))</f>
        <v xml:space="preserve"> </v>
      </c>
      <c r="F18" s="453"/>
      <c r="G18" s="133">
        <v>0.79166666666666696</v>
      </c>
      <c r="H18" s="135" t="str">
        <f>IF(L$2=BankaİÖ!E17,BankaİÖ!C17,IF(L$2=BankaİÖ!K17,BankaİÖ!I17,IF(L$2=SosGüvİÖ!E18,SosGüvİÖ!C18,IF(L$2=SosGüvİÖ!K18,SosGüvİÖ!I18," "))))</f>
        <v xml:space="preserve"> </v>
      </c>
      <c r="I18" s="134" t="str">
        <f>IF(L$2=BankaİÖ!E17,BankaİÖ!D17,IF(L$2=BankaİÖ!K17,BankaİÖ!J17,IF(L$2=SosGüvİÖ!E18,SosGüvİÖ!D18,IF(L$2=SosGüvİÖ!K18,SosGüvİÖ!J18," "))))</f>
        <v xml:space="preserve"> </v>
      </c>
      <c r="J18" s="137" t="str">
        <f>IF(L$2=BankaİÖ!E17,BankaİÖ!F17,IF(L$2=BankaİÖ!K17,BankaİÖ!L17,IF(L$2=SosGüvİÖ!E18,SosGüvİÖ!F18,IF(L$2=SosGüvİÖ!K18,SosGüvİÖ!L18," "))))</f>
        <v xml:space="preserve"> </v>
      </c>
      <c r="K18" s="120">
        <v>15</v>
      </c>
      <c r="L18" s="254" t="s">
        <v>155</v>
      </c>
      <c r="M18" s="127" t="str">
        <f t="shared" si="0"/>
        <v xml:space="preserve"> </v>
      </c>
      <c r="N18" s="446"/>
      <c r="O18" s="145">
        <v>0.54166666666666663</v>
      </c>
      <c r="P18" s="136" t="str">
        <f>IF($L$2=Çağrı!E17,1," ")</f>
        <v xml:space="preserve"> </v>
      </c>
      <c r="Q18" s="136" t="str">
        <f>IF($L$2=Çağrı!K17,1," ")</f>
        <v xml:space="preserve"> </v>
      </c>
      <c r="R18" s="146" t="str">
        <f>IF($L$2=Muhasebe!E17,1," ")</f>
        <v xml:space="preserve"> </v>
      </c>
      <c r="S18" s="147" t="str">
        <f>IF($L$2=Muhasebe!K17,1," ")</f>
        <v xml:space="preserve"> </v>
      </c>
      <c r="T18" s="147" t="str">
        <f>IF($L$2=Banka!E17,1," ")</f>
        <v xml:space="preserve"> </v>
      </c>
      <c r="U18" s="147" t="str">
        <f>IF($L$2=Banka!K17,1," ")</f>
        <v xml:space="preserve"> </v>
      </c>
      <c r="V18" s="147" t="str">
        <f>IF($L$2=BilProgA!E17,1," ")</f>
        <v xml:space="preserve"> </v>
      </c>
      <c r="W18" s="136" t="str">
        <f>IF($L$2=BilProgA!K17,1," ")</f>
        <v xml:space="preserve"> </v>
      </c>
      <c r="X18" s="136" t="str">
        <f>IF($L$2='Bilişim Güv'!E17,1," ")</f>
        <v xml:space="preserve"> </v>
      </c>
      <c r="Y18" s="146" t="str">
        <f>IF($L$2='Bilişim Güv'!K17,1," ")</f>
        <v xml:space="preserve"> </v>
      </c>
      <c r="Z18" s="147" t="str">
        <f>IF($L$2=SosGüv!E17,1," ")</f>
        <v xml:space="preserve"> </v>
      </c>
      <c r="AA18" s="147" t="str">
        <f>IF($L$2=SosGüv!K17,1," ")</f>
        <v xml:space="preserve"> </v>
      </c>
      <c r="AB18" s="148" t="str">
        <f t="shared" si="1"/>
        <v xml:space="preserve"> </v>
      </c>
      <c r="AC18" s="149">
        <v>0.875</v>
      </c>
      <c r="AD18" s="147" t="str">
        <f>IF($L$2=SosGüvİÖ!E18,1," ")</f>
        <v xml:space="preserve"> </v>
      </c>
      <c r="AE18" s="147" t="str">
        <f>IF($L$2=SosGüvİÖ!K18,1," ")</f>
        <v xml:space="preserve"> </v>
      </c>
      <c r="AF18" s="147" t="str">
        <f>IF($L$2=BankaİÖ!E17,1," ")</f>
        <v xml:space="preserve"> </v>
      </c>
      <c r="AG18" s="147" t="str">
        <f>IF($L$2=BankaİÖ!K17,1," ")</f>
        <v xml:space="preserve"> </v>
      </c>
      <c r="AH18" s="148" t="str">
        <f t="shared" si="2"/>
        <v xml:space="preserve"> </v>
      </c>
    </row>
    <row r="19" spans="1:34" s="120" customFormat="1" ht="9" customHeight="1" x14ac:dyDescent="0.25">
      <c r="A19" s="450"/>
      <c r="B19" s="133">
        <v>0.58333333333333337</v>
      </c>
      <c r="C19" s="134" t="str">
        <f>IF(L$2=Çağrı!E18,Çağrı!C18,IF(L$2=Çağrı!K18,Çağrı!I18,IF(L$2=Muhasebe!E18,Muhasebe!C18,IF(L$2=Muhasebe!K18,Muhasebe!I18,IF(L$2=Banka!E18,Banka!C18,IF(L$2=Banka!K18,Banka!I18,IF(L$2=SosGüv!E18,SosGüv!C18,IF(L$2=SosGüv!K18,SosGüv!I18,IF(L$2=BilProgA!E18,BilProgA!C18,IF(L$2=BilProgA!K18,BilProgA!I18,IF(L$2='Bilişim Güv'!E18,'Bilişim Güv'!C18,IF(L$2='Bilişim Güv'!K18,'Bilişim Güv'!I18," "))))))))))))</f>
        <v xml:space="preserve"> </v>
      </c>
      <c r="D19" s="135" t="str">
        <f>IF(L$2=Çağrı!E18,Çağrı!D18,IF(L$2=Çağrı!K18,Çağrı!J18,IF(L$2=Muhasebe!E18,Muhasebe!D18,IF(L$2=Muhasebe!K18,Muhasebe!J18,IF(L$2=Banka!E18,Banka!D18,IF(L$2=Banka!K18,Banka!J18,IF(L$2=SosGüv!E18,SosGüv!D18,IF(L$2=SosGüv!K18,SosGüv!J18,IF(L$2=BilProgA!E18,BilProgA!D18,IF(L$2=BilProgA!K18,BilProgA!J18,IF(L$2='Bilişim Güv'!E18,'Bilişim Güv'!D18,IF(L$2='Bilişim Güv'!K18,'Bilişim Güv'!J18," "))))))))))))</f>
        <v xml:space="preserve"> </v>
      </c>
      <c r="E19" s="136" t="str">
        <f>IF(L$2=Çağrı!E18,Çağrı!F18,IF(L$2=Çağrı!K18,Çağrı!L18,IF(L$2=Muhasebe!E18,Muhasebe!F18,IF(L$2=Muhasebe!K18,Muhasebe!L18,IF(L$2=Banka!E18,Banka!F18,IF(L$2=Banka!K18,Banka!L18,IF(L$2=SosGüv!E18,SosGüv!F18,IF(L$2=SosGüv!K18,SosGüv!L18,IF(L$2=BilProgA!E18,BilProgA!F18,IF(L$2=BilProgA!K18,BilProgA!L18,IF(L$2='Bilişim Güv'!E18,'Bilişim Güv'!F18,IF(L$2='Bilişim Güv'!K18,'Bilişim Güv'!L18," "))))))))))))</f>
        <v xml:space="preserve"> </v>
      </c>
      <c r="F19" s="453"/>
      <c r="G19" s="133">
        <v>0.83333333333333304</v>
      </c>
      <c r="H19" s="135" t="str">
        <f>IF(L$2=BankaİÖ!E18,BankaİÖ!C18,IF(L$2=BankaİÖ!K18,BankaİÖ!I18,IF(L$2=SosGüvİÖ!E19,SosGüvİÖ!C19,IF(L$2=SosGüvİÖ!K19,SosGüvİÖ!I19," "))))</f>
        <v xml:space="preserve"> </v>
      </c>
      <c r="I19" s="134" t="str">
        <f>IF(L$2=BankaİÖ!E18,BankaİÖ!D18,IF(L$2=BankaİÖ!K18,BankaİÖ!J18,IF(L$2=SosGüvİÖ!E19,SosGüvİÖ!D19,IF(L$2=SosGüvİÖ!K19,SosGüvİÖ!J19," "))))</f>
        <v xml:space="preserve"> </v>
      </c>
      <c r="J19" s="137" t="str">
        <f>IF(L$2=BankaİÖ!E18,BankaİÖ!F18,IF(L$2=BankaİÖ!K18,BankaİÖ!L18,IF(L$2=SosGüvİÖ!E19,SosGüvİÖ!F19,IF(L$2=SosGüvİÖ!K19,SosGüvİÖ!L19," "))))</f>
        <v xml:space="preserve"> </v>
      </c>
      <c r="K19" s="120">
        <v>16</v>
      </c>
      <c r="L19" s="254" t="s">
        <v>156</v>
      </c>
      <c r="M19" s="127" t="str">
        <f t="shared" si="0"/>
        <v xml:space="preserve"> </v>
      </c>
      <c r="N19" s="446"/>
      <c r="O19" s="138">
        <v>0.58333333333333337</v>
      </c>
      <c r="P19" s="139" t="str">
        <f>IF($L$2=Çağrı!E18,1," ")</f>
        <v xml:space="preserve"> </v>
      </c>
      <c r="Q19" s="139" t="str">
        <f>IF($L$2=Çağrı!K18,1," ")</f>
        <v xml:space="preserve"> </v>
      </c>
      <c r="R19" s="140" t="str">
        <f>IF($L$2=Muhasebe!E18,1," ")</f>
        <v xml:space="preserve"> </v>
      </c>
      <c r="S19" s="141" t="str">
        <f>IF($L$2=Muhasebe!K18,1," ")</f>
        <v xml:space="preserve"> </v>
      </c>
      <c r="T19" s="141" t="str">
        <f>IF($L$2=Banka!E18,1," ")</f>
        <v xml:space="preserve"> </v>
      </c>
      <c r="U19" s="141" t="str">
        <f>IF($L$2=Banka!K18,1," ")</f>
        <v xml:space="preserve"> </v>
      </c>
      <c r="V19" s="141" t="str">
        <f>IF($L$2=BilProgA!E18,1," ")</f>
        <v xml:space="preserve"> </v>
      </c>
      <c r="W19" s="139" t="str">
        <f>IF($L$2=BilProgA!K18,1," ")</f>
        <v xml:space="preserve"> </v>
      </c>
      <c r="X19" s="139" t="str">
        <f>IF($L$2='Bilişim Güv'!E18,1," ")</f>
        <v xml:space="preserve"> </v>
      </c>
      <c r="Y19" s="140" t="str">
        <f>IF($L$2='Bilişim Güv'!K18,1," ")</f>
        <v xml:space="preserve"> </v>
      </c>
      <c r="Z19" s="141" t="str">
        <f>IF($L$2=SosGüv!E18,1," ")</f>
        <v xml:space="preserve"> </v>
      </c>
      <c r="AA19" s="141" t="str">
        <f>IF($L$2=SosGüv!K18,1," ")</f>
        <v xml:space="preserve"> </v>
      </c>
      <c r="AB19" s="142" t="str">
        <f t="shared" si="1"/>
        <v xml:space="preserve"> </v>
      </c>
      <c r="AC19" s="143">
        <v>0.91666666666666596</v>
      </c>
      <c r="AD19" s="141" t="str">
        <f>IF($L$2=SosGüvİÖ!E19,1," ")</f>
        <v xml:space="preserve"> </v>
      </c>
      <c r="AE19" s="141" t="str">
        <f>IF($L$2=SosGüvİÖ!K19,1," ")</f>
        <v xml:space="preserve"> </v>
      </c>
      <c r="AF19" s="141" t="str">
        <f>IF($L$2=BankaİÖ!E18,1," ")</f>
        <v xml:space="preserve"> </v>
      </c>
      <c r="AG19" s="141" t="str">
        <f>IF($L$2=BankaİÖ!K18,1," ")</f>
        <v xml:space="preserve"> </v>
      </c>
      <c r="AH19" s="142" t="str">
        <f t="shared" si="2"/>
        <v xml:space="preserve"> </v>
      </c>
    </row>
    <row r="20" spans="1:34" s="120" customFormat="1" ht="9" customHeight="1" x14ac:dyDescent="0.25">
      <c r="A20" s="450"/>
      <c r="B20" s="133">
        <v>0.625</v>
      </c>
      <c r="C20" s="134" t="str">
        <f>IF(L$2=Çağrı!E19,Çağrı!C19,IF(L$2=Çağrı!K19,Çağrı!I19,IF(L$2=Muhasebe!E19,Muhasebe!C19,IF(L$2=Muhasebe!K19,Muhasebe!I19,IF(L$2=Banka!E19,Banka!C19,IF(L$2=Banka!K19,Banka!I19,IF(L$2=SosGüv!E19,SosGüv!C19,IF(L$2=SosGüv!K19,SosGüv!I19,IF(L$2=BilProgA!E19,BilProgA!C19,IF(L$2=BilProgA!K19,BilProgA!I19,IF(L$2='Bilişim Güv'!E19,'Bilişim Güv'!C19,IF(L$2='Bilişim Güv'!K19,'Bilişim Güv'!I19," "))))))))))))</f>
        <v xml:space="preserve"> </v>
      </c>
      <c r="D20" s="135" t="str">
        <f>IF(L$2=Çağrı!E19,Çağrı!D19,IF(L$2=Çağrı!K19,Çağrı!J19,IF(L$2=Muhasebe!E19,Muhasebe!D19,IF(L$2=Muhasebe!K19,Muhasebe!J19,IF(L$2=Banka!E19,Banka!D19,IF(L$2=Banka!K19,Banka!J19,IF(L$2=SosGüv!E19,SosGüv!D19,IF(L$2=SosGüv!K19,SosGüv!J19,IF(L$2=BilProgA!E19,BilProgA!D19,IF(L$2=BilProgA!K19,BilProgA!J19,IF(L$2='Bilişim Güv'!E19,'Bilişim Güv'!D19,IF(L$2='Bilişim Güv'!K19,'Bilişim Güv'!J19," "))))))))))))</f>
        <v xml:space="preserve"> </v>
      </c>
      <c r="E20" s="136" t="str">
        <f>IF(L$2=Çağrı!E19,Çağrı!F19,IF(L$2=Çağrı!K19,Çağrı!L19,IF(L$2=Muhasebe!E19,Muhasebe!F19,IF(L$2=Muhasebe!K19,Muhasebe!L19,IF(L$2=Banka!E19,Banka!F19,IF(L$2=Banka!K19,Banka!L19,IF(L$2=SosGüv!E19,SosGüv!F19,IF(L$2=SosGüv!K19,SosGüv!L19,IF(L$2=BilProgA!E19,BilProgA!F19,IF(L$2=BilProgA!K19,BilProgA!L19,IF(L$2='Bilişim Güv'!E19,'Bilişim Güv'!F19,IF(L$2='Bilişim Güv'!K19,'Bilişim Güv'!L19," "))))))))))))</f>
        <v xml:space="preserve"> </v>
      </c>
      <c r="F20" s="453"/>
      <c r="G20" s="133">
        <v>0.875</v>
      </c>
      <c r="H20" s="135" t="str">
        <f>IF(L$2=BankaİÖ!E19,BankaİÖ!C19,IF(L$2=BankaİÖ!K19,BankaİÖ!I19,IF(L$2=SosGüvİÖ!E20,SosGüvİÖ!C20,IF(L$2=SosGüvİÖ!K20,SosGüvİÖ!I20," "))))</f>
        <v xml:space="preserve"> </v>
      </c>
      <c r="I20" s="134" t="str">
        <f>IF(L$2=BankaİÖ!E19,BankaİÖ!D19,IF(L$2=BankaİÖ!K19,BankaİÖ!J19,IF(L$2=SosGüvİÖ!E20,SosGüvİÖ!D20,IF(L$2=SosGüvİÖ!K20,SosGüvİÖ!J20," "))))</f>
        <v xml:space="preserve"> </v>
      </c>
      <c r="J20" s="137" t="str">
        <f>IF(L$2=BankaİÖ!E19,BankaİÖ!F19,IF(L$2=BankaİÖ!K19,BankaİÖ!L19,IF(L$2=SosGüvİÖ!E20,SosGüvİÖ!F20,IF(L$2=SosGüvİÖ!K20,SosGüvİÖ!L20," "))))</f>
        <v xml:space="preserve"> </v>
      </c>
      <c r="K20" s="144">
        <v>17</v>
      </c>
      <c r="L20" s="252" t="s">
        <v>261</v>
      </c>
      <c r="M20" s="127" t="str">
        <f t="shared" si="0"/>
        <v xml:space="preserve"> </v>
      </c>
      <c r="N20" s="446"/>
      <c r="O20" s="145">
        <v>0.625</v>
      </c>
      <c r="P20" s="136" t="str">
        <f>IF($L$2=Çağrı!E19,1," ")</f>
        <v xml:space="preserve"> </v>
      </c>
      <c r="Q20" s="136" t="str">
        <f>IF($L$2=Çağrı!K19,1," ")</f>
        <v xml:space="preserve"> </v>
      </c>
      <c r="R20" s="146" t="str">
        <f>IF($L$2=Muhasebe!E19,1," ")</f>
        <v xml:space="preserve"> </v>
      </c>
      <c r="S20" s="147" t="str">
        <f>IF($L$2=Muhasebe!K19,1," ")</f>
        <v xml:space="preserve"> </v>
      </c>
      <c r="T20" s="147" t="str">
        <f>IF($L$2=Banka!E19,1," ")</f>
        <v xml:space="preserve"> </v>
      </c>
      <c r="U20" s="147" t="str">
        <f>IF($L$2=Banka!K19,1," ")</f>
        <v xml:space="preserve"> </v>
      </c>
      <c r="V20" s="147" t="str">
        <f>IF($L$2=BilProgA!E19,1," ")</f>
        <v xml:space="preserve"> </v>
      </c>
      <c r="W20" s="136" t="str">
        <f>IF($L$2=BilProgA!K19,1," ")</f>
        <v xml:space="preserve"> </v>
      </c>
      <c r="X20" s="136" t="str">
        <f>IF($L$2='Bilişim Güv'!E19,1," ")</f>
        <v xml:space="preserve"> </v>
      </c>
      <c r="Y20" s="146" t="str">
        <f>IF($L$2='Bilişim Güv'!K19,1," ")</f>
        <v xml:space="preserve"> </v>
      </c>
      <c r="Z20" s="147" t="str">
        <f>IF($L$2=SosGüv!E19,1," ")</f>
        <v xml:space="preserve"> </v>
      </c>
      <c r="AA20" s="147" t="str">
        <f>IF($L$2=SosGüv!K19,1," ")</f>
        <v xml:space="preserve"> </v>
      </c>
      <c r="AB20" s="148" t="str">
        <f t="shared" si="1"/>
        <v xml:space="preserve"> </v>
      </c>
      <c r="AC20" s="149">
        <v>0.625</v>
      </c>
      <c r="AD20" s="147" t="str">
        <f>IF($L$2=SosGüvİÖ!E20,1," ")</f>
        <v xml:space="preserve"> </v>
      </c>
      <c r="AE20" s="147" t="str">
        <f>IF($L$2=SosGüvİÖ!K20,1," ")</f>
        <v xml:space="preserve"> </v>
      </c>
      <c r="AF20" s="147" t="str">
        <f>IF($L$2=BankaİÖ!E19,1," ")</f>
        <v xml:space="preserve"> </v>
      </c>
      <c r="AG20" s="147" t="str">
        <f>IF($L$2=BankaİÖ!K19,1," ")</f>
        <v xml:space="preserve"> </v>
      </c>
      <c r="AH20" s="148" t="str">
        <f t="shared" si="2"/>
        <v xml:space="preserve"> </v>
      </c>
    </row>
    <row r="21" spans="1:34" s="120" customFormat="1" ht="9" customHeight="1" thickBot="1" x14ac:dyDescent="0.3">
      <c r="A21" s="451"/>
      <c r="B21" s="150">
        <v>0.66666666666666663</v>
      </c>
      <c r="C21" s="134" t="str">
        <f>IF(L$2=Çağrı!E20,Çağrı!C20,IF(L$2=Çağrı!K20,Çağrı!I20,IF(L$2=Muhasebe!E20,Muhasebe!C20,IF(L$2=Muhasebe!K20,Muhasebe!I20,IF(L$2=Banka!E20,Banka!C20,IF(L$2=Banka!K20,Banka!I20,IF(L$2=SosGüv!E20,SosGüv!C20,IF(L$2=SosGüv!K20,SosGüv!I20,IF(L$2=BilProgA!E20,BilProgA!C20,IF(L$2=BilProgA!K20,BilProgA!I20,IF(L$2='Bilişim Güv'!E20,'Bilişim Güv'!C20,IF(L$2='Bilişim Güv'!K20,'Bilişim Güv'!I20," "))))))))))))</f>
        <v xml:space="preserve"> </v>
      </c>
      <c r="D21" s="152" t="str">
        <f>IF(L$2=Çağrı!E20,Çağrı!D20,IF(L$2=Çağrı!K20,Çağrı!J20,IF(L$2=Muhasebe!E20,Muhasebe!D20,IF(L$2=Muhasebe!K20,Muhasebe!J20,IF(L$2=Banka!E20,Banka!D20,IF(L$2=Banka!K20,Banka!J20,IF(L$2=SosGüv!E20,SosGüv!D20,IF(L$2=SosGüv!K20,SosGüv!J20,IF(L$2=BilProgA!E20,BilProgA!D20,IF(L$2=BilProgA!K20,BilProgA!J20,IF(L$2='Bilişim Güv'!E20,'Bilişim Güv'!D20,IF(L$2='Bilişim Güv'!K20,'Bilişim Güv'!J20," "))))))))))))</f>
        <v xml:space="preserve"> </v>
      </c>
      <c r="E21" s="153" t="str">
        <f>IF(L$2=Çağrı!E20,Çağrı!F20,IF(L$2=Çağrı!K20,Çağrı!L20,IF(L$2=Muhasebe!E20,Muhasebe!F20,IF(L$2=Muhasebe!K20,Muhasebe!L20,IF(L$2=Banka!E20,Banka!F20,IF(L$2=Banka!K20,Banka!L20,IF(L$2=SosGüv!E20,SosGüv!F20,IF(L$2=SosGüv!K20,SosGüv!L20,IF(L$2=BilProgA!E20,BilProgA!F20,IF(L$2=BilProgA!K20,BilProgA!L20,IF(L$2='Bilişim Güv'!E20,'Bilişim Güv'!F20,IF(L$2='Bilişim Güv'!K20,'Bilişim Güv'!L20," "))))))))))))</f>
        <v xml:space="preserve"> </v>
      </c>
      <c r="F21" s="454"/>
      <c r="G21" s="150">
        <v>0.91666666666666596</v>
      </c>
      <c r="H21" s="152" t="str">
        <f>IF(L$2=BankaİÖ!E20,BankaİÖ!C20,IF(L$2=BankaİÖ!K20,BankaİÖ!I20,IF(L$2=SosGüvİÖ!E21,SosGüvİÖ!C21,IF(L$2=SosGüvİÖ!K21,SosGüvİÖ!I21," "))))</f>
        <v xml:space="preserve"> </v>
      </c>
      <c r="I21" s="151" t="str">
        <f>IF(L$2=BankaİÖ!E20,BankaİÖ!D20,IF(L$2=BankaİÖ!K20,BankaİÖ!J20,IF(L$2=SosGüvİÖ!E21,SosGüvİÖ!D21,IF(L$2=SosGüvİÖ!K21,SosGüvİÖ!J21," "))))</f>
        <v xml:space="preserve"> </v>
      </c>
      <c r="J21" s="154" t="str">
        <f>IF(L$2=BankaİÖ!E20,BankaİÖ!F20,IF(L$2=BankaİÖ!K20,BankaİÖ!L20,IF(L$2=SosGüvİÖ!E21,SosGüvİÖ!F21,IF(L$2=SosGüvİÖ!K21,SosGüvİÖ!L21," "))))</f>
        <v xml:space="preserve"> </v>
      </c>
      <c r="K21" s="120">
        <v>18</v>
      </c>
      <c r="L21" s="254" t="s">
        <v>102</v>
      </c>
      <c r="M21" s="127" t="str">
        <f t="shared" si="0"/>
        <v xml:space="preserve"> </v>
      </c>
      <c r="N21" s="447"/>
      <c r="O21" s="155">
        <v>0.66666666666666663</v>
      </c>
      <c r="P21" s="156" t="str">
        <f>IF($L$2=Çağrı!E20,1," ")</f>
        <v xml:space="preserve"> </v>
      </c>
      <c r="Q21" s="156" t="str">
        <f>IF($L$2=Çağrı!K20,1," ")</f>
        <v xml:space="preserve"> </v>
      </c>
      <c r="R21" s="157" t="str">
        <f>IF($L$2=Muhasebe!E20,1," ")</f>
        <v xml:space="preserve"> </v>
      </c>
      <c r="S21" s="158" t="str">
        <f>IF($L$2=Muhasebe!K20,1," ")</f>
        <v xml:space="preserve"> </v>
      </c>
      <c r="T21" s="158" t="str">
        <f>IF($L$2=Banka!E20,1," ")</f>
        <v xml:space="preserve"> </v>
      </c>
      <c r="U21" s="158" t="str">
        <f>IF($L$2=Banka!K20,1," ")</f>
        <v xml:space="preserve"> </v>
      </c>
      <c r="V21" s="158" t="str">
        <f>IF($L$2=BilProgA!E20,1," ")</f>
        <v xml:space="preserve"> </v>
      </c>
      <c r="W21" s="156" t="str">
        <f>IF($L$2=BilProgA!K20,1," ")</f>
        <v xml:space="preserve"> </v>
      </c>
      <c r="X21" s="156" t="str">
        <f>IF($L$2='Bilişim Güv'!E20,1," ")</f>
        <v xml:space="preserve"> </v>
      </c>
      <c r="Y21" s="157" t="str">
        <f>IF($L$2='Bilişim Güv'!K20,1," ")</f>
        <v xml:space="preserve"> </v>
      </c>
      <c r="Z21" s="158" t="str">
        <f>IF($L$2=SosGüv!E20,1," ")</f>
        <v xml:space="preserve"> </v>
      </c>
      <c r="AA21" s="158" t="str">
        <f>IF($L$2=SosGüv!K20,1," ")</f>
        <v xml:space="preserve"> </v>
      </c>
      <c r="AB21" s="159" t="str">
        <f t="shared" si="1"/>
        <v xml:space="preserve"> </v>
      </c>
      <c r="AC21" s="160">
        <v>0.66666666666666663</v>
      </c>
      <c r="AD21" s="158" t="str">
        <f>IF($L$2=SosGüvİÖ!E21,1," ")</f>
        <v xml:space="preserve"> </v>
      </c>
      <c r="AE21" s="158" t="str">
        <f>IF($L$2=SosGüvİÖ!K21,1," ")</f>
        <v xml:space="preserve"> </v>
      </c>
      <c r="AF21" s="158" t="str">
        <f>IF($L$2=BankaİÖ!E20,1," ")</f>
        <v xml:space="preserve"> </v>
      </c>
      <c r="AG21" s="158" t="str">
        <f>IF($L$2=BankaİÖ!K20,1," ")</f>
        <v xml:space="preserve"> </v>
      </c>
      <c r="AH21" s="159" t="str">
        <f t="shared" si="2"/>
        <v xml:space="preserve"> </v>
      </c>
    </row>
    <row r="22" spans="1:34" s="120" customFormat="1" ht="9" customHeight="1" x14ac:dyDescent="0.25">
      <c r="A22" s="449" t="s">
        <v>6</v>
      </c>
      <c r="B22" s="122">
        <v>0.375</v>
      </c>
      <c r="C22" s="123" t="str">
        <f>IF(L$2=Çağrı!E21,Çağrı!C21,IF(L$2=Çağrı!K21,Çağrı!I21,IF(L$2=Muhasebe!E21,Muhasebe!C21,IF(L$2=Muhasebe!K21,Muhasebe!I21,IF(L$2=Banka!E21,Banka!C21,IF(L$2=Banka!K21,Banka!I21,IF(L$2=SosGüv!E21,SosGüv!C21,IF(L$2=SosGüv!K21,SosGüv!I21,IF(L$2=BilProgA!E21,BilProgA!C21,IF(L$2=BilProgA!K21,BilProgA!I21,IF(L$2='Bilişim Güv'!E21,'Bilişim Güv'!C21,IF(L$2='Bilişim Güv'!K21,'Bilişim Güv'!I21," "))))))))))))</f>
        <v xml:space="preserve"> </v>
      </c>
      <c r="D22" s="124" t="str">
        <f>IF(L$2=Çağrı!E21,Çağrı!D21,IF(L$2=Çağrı!K21,Çağrı!J21,IF(L$2=Muhasebe!E21,Muhasebe!D21,IF(L$2=Muhasebe!K21,Muhasebe!J21,IF(L$2=Banka!E21,Banka!D21,IF(L$2=Banka!K21,Banka!J21,IF(L$2=SosGüv!E21,SosGüv!D21,IF(L$2=SosGüv!K21,SosGüv!J21,IF(L$2=BilProgA!E21,BilProgA!D21,IF(L$2=BilProgA!K21,BilProgA!J21,IF(L$2='Bilişim Güv'!E21,'Bilişim Güv'!D21,IF(L$2='Bilişim Güv'!K21,'Bilişim Güv'!J21," "))))))))))))</f>
        <v xml:space="preserve"> </v>
      </c>
      <c r="E22" s="125" t="str">
        <f>IF(L$2=Çağrı!E21,Çağrı!F21,IF(L$2=Çağrı!K21,Çağrı!L21,IF(L$2=Muhasebe!E21,Muhasebe!F21,IF(L$2=Muhasebe!K21,Muhasebe!L21,IF(L$2=Banka!E21,Banka!F21,IF(L$2=Banka!K21,Banka!L21,IF(L$2=SosGüv!E21,SosGüv!F21,IF(L$2=SosGüv!K21,SosGüv!L21,IF(L$2=BilProgA!E21,BilProgA!F21,IF(L$2=BilProgA!K21,BilProgA!L21,IF(L$2='Bilişim Güv'!E21,'Bilişim Güv'!F21,IF(L$2='Bilişim Güv'!K21,'Bilişim Güv'!L21," "))))))))))))</f>
        <v xml:space="preserve"> </v>
      </c>
      <c r="F22" s="452" t="s">
        <v>6</v>
      </c>
      <c r="G22" s="122">
        <v>0.625</v>
      </c>
      <c r="H22" s="124" t="str">
        <f>IF(L$2=BankaİÖ!E21,BankaİÖ!C21,IF(L$2=BankaİÖ!K21,BankaİÖ!I21,IF(L$2=SosGüvİÖ!E22,SosGüvİÖ!C22,IF(L$2=SosGüvİÖ!K22,SosGüvİÖ!I22," "))))</f>
        <v xml:space="preserve"> </v>
      </c>
      <c r="I22" s="123" t="str">
        <f>IF(L$2=BankaİÖ!E21,BankaİÖ!D21,IF(L$2=BankaİÖ!K21,BankaİÖ!J21,IF(L$2=SosGüvİÖ!E22,SosGüvİÖ!D22,IF(L$2=SosGüvİÖ!K22,SosGüvİÖ!J22," "))))</f>
        <v xml:space="preserve"> </v>
      </c>
      <c r="J22" s="126" t="str">
        <f>IF(L$2=BankaİÖ!E21,BankaİÖ!F21,IF(L$2=BankaİÖ!K21,BankaİÖ!L21,IF(L$2=SosGüvİÖ!E22,SosGüvİÖ!F22,IF(L$2=SosGüvİÖ!K22,SosGüvİÖ!L22," "))))</f>
        <v xml:space="preserve"> </v>
      </c>
      <c r="K22" s="120">
        <v>19</v>
      </c>
      <c r="L22" s="255" t="s">
        <v>37</v>
      </c>
      <c r="M22" s="127" t="str">
        <f t="shared" si="0"/>
        <v xml:space="preserve"> </v>
      </c>
      <c r="N22" s="445" t="s">
        <v>6</v>
      </c>
      <c r="O22" s="128">
        <v>0.375</v>
      </c>
      <c r="P22" s="125" t="str">
        <f>IF($L$2=Çağrı!E21,1," ")</f>
        <v xml:space="preserve"> </v>
      </c>
      <c r="Q22" s="125" t="str">
        <f>IF($L$2=Çağrı!K21,1," ")</f>
        <v xml:space="preserve"> </v>
      </c>
      <c r="R22" s="129" t="str">
        <f>IF($L$2=Muhasebe!E21,1," ")</f>
        <v xml:space="preserve"> </v>
      </c>
      <c r="S22" s="130" t="str">
        <f>IF($L$2=Muhasebe!K21,1," ")</f>
        <v xml:space="preserve"> </v>
      </c>
      <c r="T22" s="130" t="str">
        <f>IF($L$2=Banka!E21,1," ")</f>
        <v xml:space="preserve"> </v>
      </c>
      <c r="U22" s="130" t="str">
        <f>IF($L$2=Banka!K21,1," ")</f>
        <v xml:space="preserve"> </v>
      </c>
      <c r="V22" s="130" t="str">
        <f>IF($L$2=BilProgA!E21,1," ")</f>
        <v xml:space="preserve"> </v>
      </c>
      <c r="W22" s="125" t="str">
        <f>IF($L$2=BilProgA!K21,1," ")</f>
        <v xml:space="preserve"> </v>
      </c>
      <c r="X22" s="125" t="str">
        <f>IF($L$2='Bilişim Güv'!E21,1," ")</f>
        <v xml:space="preserve"> </v>
      </c>
      <c r="Y22" s="129" t="str">
        <f>IF($L$2='Bilişim Güv'!K21,1," ")</f>
        <v xml:space="preserve"> </v>
      </c>
      <c r="Z22" s="130" t="str">
        <f>IF($L$2=SosGüv!E21,1," ")</f>
        <v xml:space="preserve"> </v>
      </c>
      <c r="AA22" s="130" t="str">
        <f>IF($L$2=SosGüv!K21,1," ")</f>
        <v xml:space="preserve"> </v>
      </c>
      <c r="AB22" s="131" t="str">
        <f t="shared" si="1"/>
        <v xml:space="preserve"> </v>
      </c>
      <c r="AC22" s="132">
        <v>0.70833333333333337</v>
      </c>
      <c r="AD22" s="130" t="str">
        <f>IF($L$2=SosGüvİÖ!E22,1," ")</f>
        <v xml:space="preserve"> </v>
      </c>
      <c r="AE22" s="130" t="str">
        <f>IF($L$2=SosGüvİÖ!K22,1," ")</f>
        <v xml:space="preserve"> </v>
      </c>
      <c r="AF22" s="130" t="str">
        <f>IF($L$2=BankaİÖ!E21,1," ")</f>
        <v xml:space="preserve"> </v>
      </c>
      <c r="AG22" s="130" t="str">
        <f>IF($L$2=BankaİÖ!K21,1," ")</f>
        <v xml:space="preserve"> </v>
      </c>
      <c r="AH22" s="131" t="str">
        <f t="shared" si="2"/>
        <v xml:space="preserve"> </v>
      </c>
    </row>
    <row r="23" spans="1:34" s="120" customFormat="1" ht="9" customHeight="1" x14ac:dyDescent="0.25">
      <c r="A23" s="450"/>
      <c r="B23" s="133">
        <v>0.41319444444444442</v>
      </c>
      <c r="C23" s="134" t="str">
        <f>IF(L$2=Çağrı!E22,Çağrı!C22,IF(L$2=Çağrı!K22,Çağrı!I22,IF(L$2=Muhasebe!E22,Muhasebe!C22,IF(L$2=Muhasebe!K22,Muhasebe!I22,IF(L$2=Banka!E22,Banka!C22,IF(L$2=Banka!K22,Banka!I22,IF(L$2=SosGüv!E22,SosGüv!C22,IF(L$2=SosGüv!K22,SosGüv!I22,IF(L$2=BilProgA!E22,BilProgA!C22,IF(L$2=BilProgA!K22,BilProgA!I22,IF(L$2='Bilişim Güv'!E22,'Bilişim Güv'!C22,IF(L$2='Bilişim Güv'!K22,'Bilişim Güv'!I22," "))))))))))))</f>
        <v xml:space="preserve"> </v>
      </c>
      <c r="D23" s="135" t="str">
        <f>IF(L$2=Çağrı!E22,Çağrı!D22,IF(L$2=Çağrı!K22,Çağrı!J22,IF(L$2=Muhasebe!E22,Muhasebe!D22,IF(L$2=Muhasebe!K22,Muhasebe!J22,IF(L$2=Banka!E22,Banka!D22,IF(L$2=Banka!K22,Banka!J22,IF(L$2=SosGüv!E22,SosGüv!D22,IF(L$2=SosGüv!K22,SosGüv!J22,IF(L$2=BilProgA!E22,BilProgA!D22,IF(L$2=BilProgA!K22,BilProgA!J22,IF(L$2='Bilişim Güv'!E22,'Bilişim Güv'!D22,IF(L$2='Bilişim Güv'!K22,'Bilişim Güv'!J22," "))))))))))))</f>
        <v xml:space="preserve"> </v>
      </c>
      <c r="E23" s="136" t="str">
        <f>IF(L$2=Çağrı!E22,Çağrı!F22,IF(L$2=Çağrı!K22,Çağrı!L22,IF(L$2=Muhasebe!E22,Muhasebe!F22,IF(L$2=Muhasebe!K22,Muhasebe!L22,IF(L$2=Banka!E22,Banka!F22,IF(L$2=Banka!K22,Banka!L22,IF(L$2=SosGüv!E22,SosGüv!F22,IF(L$2=SosGüv!K22,SosGüv!L22,IF(L$2=BilProgA!E22,BilProgA!F22,IF(L$2=BilProgA!K22,BilProgA!L22,IF(L$2='Bilişim Güv'!E22,'Bilişim Güv'!F22,IF(L$2='Bilişim Güv'!K22,'Bilişim Güv'!L22," "))))))))))))</f>
        <v xml:space="preserve"> </v>
      </c>
      <c r="F23" s="453"/>
      <c r="G23" s="133">
        <v>0.66666666666666663</v>
      </c>
      <c r="H23" s="135" t="str">
        <f>IF(L$2=BankaİÖ!E22,BankaİÖ!C22,IF(L$2=BankaİÖ!K22,BankaİÖ!I22,IF(L$2=SosGüvİÖ!E23,SosGüvİÖ!C23,IF(L$2=SosGüvİÖ!K23,SosGüvİÖ!I23," "))))</f>
        <v xml:space="preserve"> </v>
      </c>
      <c r="I23" s="134" t="str">
        <f>IF(L$2=BankaİÖ!E22,BankaİÖ!D22,IF(L$2=BankaİÖ!K22,BankaİÖ!J22,IF(L$2=SosGüvİÖ!E23,SosGüvİÖ!D23,IF(L$2=SosGüvİÖ!K23,SosGüvİÖ!J23," "))))</f>
        <v xml:space="preserve"> </v>
      </c>
      <c r="J23" s="137" t="str">
        <f>IF(L$2=BankaİÖ!E22,BankaİÖ!F22,IF(L$2=BankaİÖ!K22,BankaİÖ!L22,IF(L$2=SosGüvİÖ!E23,SosGüvİÖ!F23,IF(L$2=SosGüvİÖ!K23,SosGüvİÖ!L23," "))))</f>
        <v xml:space="preserve"> </v>
      </c>
      <c r="K23" s="120">
        <v>20</v>
      </c>
      <c r="L23" s="256"/>
      <c r="M23" s="127" t="str">
        <f t="shared" si="0"/>
        <v xml:space="preserve"> </v>
      </c>
      <c r="N23" s="446"/>
      <c r="O23" s="138">
        <v>0.41319444444444442</v>
      </c>
      <c r="P23" s="139" t="str">
        <f>IF($L$2=Çağrı!E22,1," ")</f>
        <v xml:space="preserve"> </v>
      </c>
      <c r="Q23" s="139" t="str">
        <f>IF($L$2=Çağrı!K22,1," ")</f>
        <v xml:space="preserve"> </v>
      </c>
      <c r="R23" s="140" t="str">
        <f>IF($L$2=Muhasebe!E22,1," ")</f>
        <v xml:space="preserve"> </v>
      </c>
      <c r="S23" s="141" t="str">
        <f>IF($L$2=Muhasebe!K22,1," ")</f>
        <v xml:space="preserve"> </v>
      </c>
      <c r="T23" s="141" t="str">
        <f>IF($L$2=Banka!E22,1," ")</f>
        <v xml:space="preserve"> </v>
      </c>
      <c r="U23" s="141" t="str">
        <f>IF($L$2=Banka!K22,1," ")</f>
        <v xml:space="preserve"> </v>
      </c>
      <c r="V23" s="141" t="str">
        <f>IF($L$2=BilProgA!E22,1," ")</f>
        <v xml:space="preserve"> </v>
      </c>
      <c r="W23" s="139" t="str">
        <f>IF($L$2=BilProgA!K22,1," ")</f>
        <v xml:space="preserve"> </v>
      </c>
      <c r="X23" s="139" t="str">
        <f>IF($L$2='Bilişim Güv'!E22,1," ")</f>
        <v xml:space="preserve"> </v>
      </c>
      <c r="Y23" s="140" t="str">
        <f>IF($L$2='Bilişim Güv'!K22,1," ")</f>
        <v xml:space="preserve"> </v>
      </c>
      <c r="Z23" s="141" t="str">
        <f>IF($L$2=SosGüv!E22,1," ")</f>
        <v xml:space="preserve"> </v>
      </c>
      <c r="AA23" s="141" t="str">
        <f>IF($L$2=SosGüv!K22,1," ")</f>
        <v xml:space="preserve"> </v>
      </c>
      <c r="AB23" s="142" t="str">
        <f t="shared" si="1"/>
        <v xml:space="preserve"> </v>
      </c>
      <c r="AC23" s="143">
        <v>0.75</v>
      </c>
      <c r="AD23" s="141" t="str">
        <f>IF($L$2=SosGüvİÖ!E23,1," ")</f>
        <v xml:space="preserve"> </v>
      </c>
      <c r="AE23" s="141" t="str">
        <f>IF($L$2=SosGüvİÖ!K23,1," ")</f>
        <v xml:space="preserve"> </v>
      </c>
      <c r="AF23" s="141" t="str">
        <f>IF($L$2=BankaİÖ!E22,1," ")</f>
        <v xml:space="preserve"> </v>
      </c>
      <c r="AG23" s="141" t="str">
        <f>IF($L$2=BankaİÖ!K22,1," ")</f>
        <v xml:space="preserve"> </v>
      </c>
      <c r="AH23" s="142" t="str">
        <f t="shared" si="2"/>
        <v xml:space="preserve"> </v>
      </c>
    </row>
    <row r="24" spans="1:34" s="120" customFormat="1" ht="9" customHeight="1" x14ac:dyDescent="0.25">
      <c r="A24" s="450"/>
      <c r="B24" s="133">
        <v>0.4513888888888889</v>
      </c>
      <c r="C24" s="134" t="str">
        <f>IF(L$2=Çağrı!E23,Çağrı!C23,IF(L$2=Çağrı!K23,Çağrı!I23,IF(L$2=Muhasebe!E23,Muhasebe!C23,IF(L$2=Muhasebe!K23,Muhasebe!I23,IF(L$2=Banka!E23,Banka!C23,IF(L$2=Banka!K23,Banka!I23,IF(L$2=SosGüv!E23,SosGüv!C23,IF(L$2=SosGüv!K23,SosGüv!I23,IF(L$2=BilProgA!E23,BilProgA!C23,IF(L$2=BilProgA!K23,BilProgA!I23,IF(L$2='Bilişim Güv'!E23,'Bilişim Güv'!C23,IF(L$2='Bilişim Güv'!K23,'Bilişim Güv'!I23," "))))))))))))</f>
        <v xml:space="preserve"> </v>
      </c>
      <c r="D24" s="135" t="str">
        <f>IF(L$2=Çağrı!E23,Çağrı!D23,IF(L$2=Çağrı!K23,Çağrı!J23,IF(L$2=Muhasebe!E23,Muhasebe!D23,IF(L$2=Muhasebe!K23,Muhasebe!J23,IF(L$2=Banka!E23,Banka!D23,IF(L$2=Banka!K23,Banka!J23,IF(L$2=SosGüv!E23,SosGüv!D23,IF(L$2=SosGüv!K23,SosGüv!J23,IF(L$2=BilProgA!E23,BilProgA!D23,IF(L$2=BilProgA!K23,BilProgA!J23,IF(L$2='Bilişim Güv'!E23,'Bilişim Güv'!D23,IF(L$2='Bilişim Güv'!K23,'Bilişim Güv'!J23," "))))))))))))</f>
        <v xml:space="preserve"> </v>
      </c>
      <c r="E24" s="136" t="str">
        <f>IF(L$2=Çağrı!E23,Çağrı!F23,IF(L$2=Çağrı!K23,Çağrı!L23,IF(L$2=Muhasebe!E23,Muhasebe!F23,IF(L$2=Muhasebe!K23,Muhasebe!L23,IF(L$2=Banka!E23,Banka!F23,IF(L$2=Banka!K23,Banka!L23,IF(L$2=SosGüv!E23,SosGüv!F23,IF(L$2=SosGüv!K23,SosGüv!L23,IF(L$2=BilProgA!E23,BilProgA!F23,IF(L$2=BilProgA!K23,BilProgA!L23,IF(L$2='Bilişim Güv'!E23,'Bilişim Güv'!F23,IF(L$2='Bilişim Güv'!K23,'Bilişim Güv'!L23," "))))))))))))</f>
        <v xml:space="preserve"> </v>
      </c>
      <c r="F24" s="453"/>
      <c r="G24" s="133">
        <v>0.70833333333333304</v>
      </c>
      <c r="H24" s="135" t="str">
        <f>IF(L$2=BankaİÖ!E23,BankaİÖ!C23,IF(L$2=BankaİÖ!K23,BankaİÖ!I23,IF(L$2=SosGüvİÖ!E24,SosGüvİÖ!C24,IF(L$2=SosGüvİÖ!K24,SosGüvİÖ!I24," "))))</f>
        <v xml:space="preserve"> </v>
      </c>
      <c r="I24" s="134" t="str">
        <f>IF(L$2=BankaİÖ!E23,BankaİÖ!D23,IF(L$2=BankaİÖ!K23,BankaİÖ!J23,IF(L$2=SosGüvİÖ!E24,SosGüvİÖ!D24,IF(L$2=SosGüvİÖ!K24,SosGüvİÖ!J24," "))))</f>
        <v xml:space="preserve"> </v>
      </c>
      <c r="J24" s="137" t="str">
        <f>IF(L$2=BankaİÖ!E23,BankaİÖ!F23,IF(L$2=BankaİÖ!K23,BankaİÖ!L23,IF(L$2=SosGüvİÖ!E24,SosGüvİÖ!F24,IF(L$2=SosGüvİÖ!K24,SosGüvİÖ!L24," "))))</f>
        <v xml:space="preserve"> </v>
      </c>
      <c r="K24" s="144">
        <v>21</v>
      </c>
      <c r="L24" s="256"/>
      <c r="M24" s="127" t="str">
        <f t="shared" si="0"/>
        <v xml:space="preserve"> </v>
      </c>
      <c r="N24" s="446"/>
      <c r="O24" s="145">
        <v>0.4513888888888889</v>
      </c>
      <c r="P24" s="136" t="str">
        <f>IF($L$2=Çağrı!E23,1," ")</f>
        <v xml:space="preserve"> </v>
      </c>
      <c r="Q24" s="136" t="str">
        <f>IF($L$2=Çağrı!K23,1," ")</f>
        <v xml:space="preserve"> </v>
      </c>
      <c r="R24" s="146" t="str">
        <f>IF($L$2=Muhasebe!E23,1," ")</f>
        <v xml:space="preserve"> </v>
      </c>
      <c r="S24" s="147" t="str">
        <f>IF($L$2=Muhasebe!K23,1," ")</f>
        <v xml:space="preserve"> </v>
      </c>
      <c r="T24" s="147" t="str">
        <f>IF($L$2=Banka!E23,1," ")</f>
        <v xml:space="preserve"> </v>
      </c>
      <c r="U24" s="147" t="str">
        <f>IF($L$2=Banka!K23,1," ")</f>
        <v xml:space="preserve"> </v>
      </c>
      <c r="V24" s="147" t="str">
        <f>IF($L$2=BilProgA!E23,1," ")</f>
        <v xml:space="preserve"> </v>
      </c>
      <c r="W24" s="136" t="str">
        <f>IF($L$2=BilProgA!K23,1," ")</f>
        <v xml:space="preserve"> </v>
      </c>
      <c r="X24" s="136" t="str">
        <f>IF($L$2='Bilişim Güv'!E23,1," ")</f>
        <v xml:space="preserve"> </v>
      </c>
      <c r="Y24" s="146" t="str">
        <f>IF($L$2='Bilişim Güv'!K23,1," ")</f>
        <v xml:space="preserve"> </v>
      </c>
      <c r="Z24" s="147" t="str">
        <f>IF($L$2=SosGüv!E23,1," ")</f>
        <v xml:space="preserve"> </v>
      </c>
      <c r="AA24" s="147" t="str">
        <f>IF($L$2=SosGüv!K23,1," ")</f>
        <v xml:space="preserve"> </v>
      </c>
      <c r="AB24" s="148" t="str">
        <f t="shared" si="1"/>
        <v xml:space="preserve"> </v>
      </c>
      <c r="AC24" s="149">
        <v>0.79166666666666663</v>
      </c>
      <c r="AD24" s="147" t="str">
        <f>IF($L$2=SosGüvİÖ!E24,1," ")</f>
        <v xml:space="preserve"> </v>
      </c>
      <c r="AE24" s="147" t="str">
        <f>IF($L$2=SosGüvİÖ!K24,1," ")</f>
        <v xml:space="preserve"> </v>
      </c>
      <c r="AF24" s="147" t="str">
        <f>IF($L$2=BankaİÖ!E23,1," ")</f>
        <v xml:space="preserve"> </v>
      </c>
      <c r="AG24" s="147" t="str">
        <f>IF($L$2=BankaİÖ!K23,1," ")</f>
        <v xml:space="preserve"> </v>
      </c>
      <c r="AH24" s="148" t="str">
        <f t="shared" si="2"/>
        <v xml:space="preserve"> </v>
      </c>
    </row>
    <row r="25" spans="1:34" s="120" customFormat="1" ht="9" customHeight="1" x14ac:dyDescent="0.25">
      <c r="A25" s="450"/>
      <c r="B25" s="133">
        <v>0.48958333333333331</v>
      </c>
      <c r="C25" s="134" t="str">
        <f>IF(L$2=Çağrı!E24,Çağrı!C24,IF(L$2=Çağrı!K24,Çağrı!I24,IF(L$2=Muhasebe!E24,Muhasebe!C24,IF(L$2=Muhasebe!K24,Muhasebe!I24,IF(L$2=Banka!E24,Banka!C24,IF(L$2=Banka!K24,Banka!I24,IF(L$2=SosGüv!E24,SosGüv!C24,IF(L$2=SosGüv!K24,SosGüv!I24,IF(L$2=BilProgA!E24,BilProgA!C24,IF(L$2=BilProgA!K24,BilProgA!I24,IF(L$2='Bilişim Güv'!E24,'Bilişim Güv'!C24,IF(L$2='Bilişim Güv'!K24,'Bilişim Güv'!I24," "))))))))))))</f>
        <v xml:space="preserve"> </v>
      </c>
      <c r="D25" s="135" t="str">
        <f>IF(L$2=Çağrı!E24,Çağrı!D24,IF(L$2=Çağrı!K24,Çağrı!J24,IF(L$2=Muhasebe!E24,Muhasebe!D24,IF(L$2=Muhasebe!K24,Muhasebe!J24,IF(L$2=Banka!E24,Banka!D24,IF(L$2=Banka!K24,Banka!J24,IF(L$2=SosGüv!E24,SosGüv!D24,IF(L$2=SosGüv!K24,SosGüv!J24,IF(L$2=BilProgA!E24,BilProgA!D24,IF(L$2=BilProgA!K24,BilProgA!J24,IF(L$2='Bilişim Güv'!E24,'Bilişim Güv'!D24,IF(L$2='Bilişim Güv'!K24,'Bilişim Güv'!J24," "))))))))))))</f>
        <v xml:space="preserve"> </v>
      </c>
      <c r="E25" s="136" t="str">
        <f>IF(L$2=Çağrı!E24,Çağrı!F24,IF(L$2=Çağrı!K24,Çağrı!L24,IF(L$2=Muhasebe!E24,Muhasebe!F24,IF(L$2=Muhasebe!K24,Muhasebe!L24,IF(L$2=Banka!E24,Banka!F24,IF(L$2=Banka!K24,Banka!L24,IF(L$2=SosGüv!E24,SosGüv!F24,IF(L$2=SosGüv!K24,SosGüv!L24,IF(L$2=BilProgA!E24,BilProgA!F24,IF(L$2=BilProgA!K24,BilProgA!L24,IF(L$2='Bilişim Güv'!E24,'Bilişim Güv'!F24,IF(L$2='Bilişim Güv'!K24,'Bilişim Güv'!L24," "))))))))))))</f>
        <v xml:space="preserve"> </v>
      </c>
      <c r="F25" s="453"/>
      <c r="G25" s="133">
        <v>0.75</v>
      </c>
      <c r="H25" s="135" t="str">
        <f>IF(L$2=BankaİÖ!E24,BankaİÖ!C24,IF(L$2=BankaİÖ!K24,BankaİÖ!I24,IF(L$2=SosGüvİÖ!E25,SosGüvİÖ!C25,IF(L$2=SosGüvİÖ!K25,SosGüvİÖ!I25," "))))</f>
        <v xml:space="preserve"> </v>
      </c>
      <c r="I25" s="134" t="str">
        <f>IF(L$2=BankaİÖ!E24,BankaİÖ!D24,IF(L$2=BankaİÖ!K24,BankaİÖ!J24,IF(L$2=SosGüvİÖ!E25,SosGüvİÖ!D25,IF(L$2=SosGüvİÖ!K25,SosGüvİÖ!J25," "))))</f>
        <v xml:space="preserve"> </v>
      </c>
      <c r="J25" s="137" t="str">
        <f>IF(L$2=BankaİÖ!E24,BankaİÖ!F24,IF(L$2=BankaİÖ!K24,BankaİÖ!L24,IF(L$2=SosGüvİÖ!E25,SosGüvİÖ!F25,IF(L$2=SosGüvİÖ!K25,SosGüvİÖ!L25," "))))</f>
        <v xml:space="preserve"> </v>
      </c>
      <c r="K25" s="120">
        <v>22</v>
      </c>
      <c r="L25" s="256"/>
      <c r="M25" s="127" t="str">
        <f t="shared" si="0"/>
        <v xml:space="preserve"> </v>
      </c>
      <c r="N25" s="446"/>
      <c r="O25" s="138">
        <v>0.48958333333333331</v>
      </c>
      <c r="P25" s="139" t="str">
        <f>IF($L$2=Çağrı!E24,1," ")</f>
        <v xml:space="preserve"> </v>
      </c>
      <c r="Q25" s="139" t="str">
        <f>IF($L$2=Çağrı!K24,1," ")</f>
        <v xml:space="preserve"> </v>
      </c>
      <c r="R25" s="140" t="str">
        <f>IF($L$2=Muhasebe!E24,1," ")</f>
        <v xml:space="preserve"> </v>
      </c>
      <c r="S25" s="141" t="str">
        <f>IF($L$2=Muhasebe!K24,1," ")</f>
        <v xml:space="preserve"> </v>
      </c>
      <c r="T25" s="141" t="str">
        <f>IF($L$2=Banka!E24,1," ")</f>
        <v xml:space="preserve"> </v>
      </c>
      <c r="U25" s="141" t="str">
        <f>IF($L$2=Banka!K24,1," ")</f>
        <v xml:space="preserve"> </v>
      </c>
      <c r="V25" s="141" t="str">
        <f>IF($L$2=BilProgA!E24,1," ")</f>
        <v xml:space="preserve"> </v>
      </c>
      <c r="W25" s="139" t="str">
        <f>IF($L$2=BilProgA!K24,1," ")</f>
        <v xml:space="preserve"> </v>
      </c>
      <c r="X25" s="139" t="str">
        <f>IF($L$2='Bilişim Güv'!E24,1," ")</f>
        <v xml:space="preserve"> </v>
      </c>
      <c r="Y25" s="140" t="str">
        <f>IF($L$2='Bilişim Güv'!K24,1," ")</f>
        <v xml:space="preserve"> </v>
      </c>
      <c r="Z25" s="141" t="str">
        <f>IF($L$2=SosGüv!E24,1," ")</f>
        <v xml:space="preserve"> </v>
      </c>
      <c r="AA25" s="141" t="str">
        <f>IF($L$2=SosGüv!K24,1," ")</f>
        <v xml:space="preserve"> </v>
      </c>
      <c r="AB25" s="142" t="str">
        <f t="shared" si="1"/>
        <v xml:space="preserve"> </v>
      </c>
      <c r="AC25" s="143">
        <v>0.83333333333333337</v>
      </c>
      <c r="AD25" s="141" t="str">
        <f>IF($L$2=SosGüvİÖ!E25,1," ")</f>
        <v xml:space="preserve"> </v>
      </c>
      <c r="AE25" s="141" t="str">
        <f>IF($L$2=SosGüvİÖ!K25,1," ")</f>
        <v xml:space="preserve"> </v>
      </c>
      <c r="AF25" s="141" t="str">
        <f>IF($L$2=BankaİÖ!E24,1," ")</f>
        <v xml:space="preserve"> </v>
      </c>
      <c r="AG25" s="141" t="str">
        <f>IF($L$2=BankaİÖ!K24,1," ")</f>
        <v xml:space="preserve"> </v>
      </c>
      <c r="AH25" s="142" t="str">
        <f t="shared" si="2"/>
        <v xml:space="preserve"> </v>
      </c>
    </row>
    <row r="26" spans="1:34" s="120" customFormat="1" ht="9" customHeight="1" x14ac:dyDescent="0.25">
      <c r="A26" s="450"/>
      <c r="B26" s="133">
        <v>0.54166666666666663</v>
      </c>
      <c r="C26" s="134" t="str">
        <f>IF(L$2=Çağrı!E25,Çağrı!C25,IF(L$2=Çağrı!K25,Çağrı!I25,IF(L$2=Muhasebe!E25,Muhasebe!C25,IF(L$2=Muhasebe!K25,Muhasebe!I25,IF(L$2=Banka!E25,Banka!C25,IF(L$2=Banka!K25,Banka!I25,IF(L$2=SosGüv!E25,SosGüv!C25,IF(L$2=SosGüv!K25,SosGüv!I25,IF(L$2=BilProgA!E25,BilProgA!C25,IF(L$2=BilProgA!K25,BilProgA!I25,IF(L$2='Bilişim Güv'!E25,'Bilişim Güv'!C25,IF(L$2='Bilişim Güv'!K25,'Bilişim Güv'!I25," "))))))))))))</f>
        <v xml:space="preserve"> </v>
      </c>
      <c r="D26" s="135" t="str">
        <f>IF(L$2=Çağrı!E25,Çağrı!D25,IF(L$2=Çağrı!K25,Çağrı!J25,IF(L$2=Muhasebe!E25,Muhasebe!D25,IF(L$2=Muhasebe!K25,Muhasebe!J25,IF(L$2=Banka!E25,Banka!D25,IF(L$2=Banka!K25,Banka!J25,IF(L$2=SosGüv!E25,SosGüv!D25,IF(L$2=SosGüv!K25,SosGüv!J25,IF(L$2=BilProgA!E25,BilProgA!D25,IF(L$2=BilProgA!K25,BilProgA!J25,IF(L$2='Bilişim Güv'!E25,'Bilişim Güv'!D25,IF(L$2='Bilişim Güv'!K25,'Bilişim Güv'!J25," "))))))))))))</f>
        <v xml:space="preserve"> </v>
      </c>
      <c r="E26" s="136" t="str">
        <f>IF(L$2=Çağrı!E25,Çağrı!F25,IF(L$2=Çağrı!K25,Çağrı!L25,IF(L$2=Muhasebe!E25,Muhasebe!F25,IF(L$2=Muhasebe!K25,Muhasebe!L25,IF(L$2=Banka!E25,Banka!F25,IF(L$2=Banka!K25,Banka!L25,IF(L$2=SosGüv!E25,SosGüv!F25,IF(L$2=SosGüv!K25,SosGüv!L25,IF(L$2=BilProgA!E25,BilProgA!F25,IF(L$2=BilProgA!K25,BilProgA!L25,IF(L$2='Bilişim Güv'!E25,'Bilişim Güv'!F25,IF(L$2='Bilişim Güv'!K25,'Bilişim Güv'!L25," "))))))))))))</f>
        <v xml:space="preserve"> </v>
      </c>
      <c r="F26" s="453"/>
      <c r="G26" s="133">
        <v>0.79166666666666696</v>
      </c>
      <c r="H26" s="135" t="str">
        <f>IF(L$2=BankaİÖ!E25,BankaİÖ!C25,IF(L$2=BankaİÖ!K25,BankaİÖ!I25,IF(L$2=SosGüvİÖ!E26,SosGüvİÖ!C26,IF(L$2=SosGüvİÖ!K26,SosGüvİÖ!I26," "))))</f>
        <v xml:space="preserve"> </v>
      </c>
      <c r="I26" s="134" t="str">
        <f>IF(L$2=BankaİÖ!E25,BankaİÖ!D25,IF(L$2=BankaİÖ!K25,BankaİÖ!J25,IF(L$2=SosGüvİÖ!E26,SosGüvİÖ!D26,IF(L$2=SosGüvİÖ!K26,SosGüvİÖ!J26," "))))</f>
        <v xml:space="preserve"> </v>
      </c>
      <c r="J26" s="137" t="str">
        <f>IF(L$2=BankaİÖ!E25,BankaİÖ!F25,IF(L$2=BankaİÖ!K25,BankaİÖ!L25,IF(L$2=SosGüvİÖ!E26,SosGüvİÖ!F26,IF(L$2=SosGüvİÖ!K26,SosGüvİÖ!L26," "))))</f>
        <v xml:space="preserve"> </v>
      </c>
      <c r="K26" s="120">
        <v>23</v>
      </c>
      <c r="L26" s="256"/>
      <c r="M26" s="127" t="str">
        <f t="shared" si="0"/>
        <v xml:space="preserve"> </v>
      </c>
      <c r="N26" s="446"/>
      <c r="O26" s="145">
        <v>0.54166666666666663</v>
      </c>
      <c r="P26" s="136" t="str">
        <f>IF($L$2=Çağrı!E25,1," ")</f>
        <v xml:space="preserve"> </v>
      </c>
      <c r="Q26" s="136" t="str">
        <f>IF($L$2=Çağrı!K25,1," ")</f>
        <v xml:space="preserve"> </v>
      </c>
      <c r="R26" s="146" t="str">
        <f>IF($L$2=Muhasebe!E25,1," ")</f>
        <v xml:space="preserve"> </v>
      </c>
      <c r="S26" s="147" t="str">
        <f>IF($L$2=Muhasebe!K25,1," ")</f>
        <v xml:space="preserve"> </v>
      </c>
      <c r="T26" s="147" t="str">
        <f>IF($L$2=Banka!E25,1," ")</f>
        <v xml:space="preserve"> </v>
      </c>
      <c r="U26" s="147" t="str">
        <f>IF($L$2=Banka!K25,1," ")</f>
        <v xml:space="preserve"> </v>
      </c>
      <c r="V26" s="147" t="str">
        <f>IF($L$2=BilProgA!E25,1," ")</f>
        <v xml:space="preserve"> </v>
      </c>
      <c r="W26" s="136" t="str">
        <f>IF($L$2=BilProgA!K25,1," ")</f>
        <v xml:space="preserve"> </v>
      </c>
      <c r="X26" s="136" t="str">
        <f>IF($L$2='Bilişim Güv'!E25,1," ")</f>
        <v xml:space="preserve"> </v>
      </c>
      <c r="Y26" s="146" t="str">
        <f>IF($L$2='Bilişim Güv'!K25,1," ")</f>
        <v xml:space="preserve"> </v>
      </c>
      <c r="Z26" s="147" t="str">
        <f>IF($L$2=SosGüv!E25,1," ")</f>
        <v xml:space="preserve"> </v>
      </c>
      <c r="AA26" s="147" t="str">
        <f>IF($L$2=SosGüv!K25,1," ")</f>
        <v xml:space="preserve"> </v>
      </c>
      <c r="AB26" s="148" t="str">
        <f t="shared" si="1"/>
        <v xml:space="preserve"> </v>
      </c>
      <c r="AC26" s="149">
        <v>0.875</v>
      </c>
      <c r="AD26" s="147" t="str">
        <f>IF($L$2=SosGüvİÖ!E26,1," ")</f>
        <v xml:space="preserve"> </v>
      </c>
      <c r="AE26" s="147" t="str">
        <f>IF($L$2=SosGüvİÖ!K26,1," ")</f>
        <v xml:space="preserve"> </v>
      </c>
      <c r="AF26" s="147" t="str">
        <f>IF($L$2=BankaİÖ!E25,1," ")</f>
        <v xml:space="preserve"> </v>
      </c>
      <c r="AG26" s="147" t="str">
        <f>IF($L$2=BankaİÖ!K25,1," ")</f>
        <v xml:space="preserve"> </v>
      </c>
      <c r="AH26" s="148" t="str">
        <f t="shared" si="2"/>
        <v xml:space="preserve"> </v>
      </c>
    </row>
    <row r="27" spans="1:34" s="120" customFormat="1" ht="9" customHeight="1" x14ac:dyDescent="0.25">
      <c r="A27" s="450"/>
      <c r="B27" s="133">
        <v>0.58333333333333337</v>
      </c>
      <c r="C27" s="134" t="str">
        <f>IF(L$2=Çağrı!E26,Çağrı!C26,IF(L$2=Çağrı!K26,Çağrı!I26,IF(L$2=Muhasebe!E26,Muhasebe!C26,IF(L$2=Muhasebe!K26,Muhasebe!I26,IF(L$2=Banka!E26,Banka!C26,IF(L$2=Banka!K26,Banka!I26,IF(L$2=SosGüv!E26,SosGüv!C26,IF(L$2=SosGüv!K26,SosGüv!I26,IF(L$2=BilProgA!E26,BilProgA!C26,IF(L$2=BilProgA!K26,BilProgA!I26,IF(L$2='Bilişim Güv'!E26,'Bilişim Güv'!C26,IF(L$2='Bilişim Güv'!K26,'Bilişim Güv'!I26," "))))))))))))</f>
        <v xml:space="preserve"> </v>
      </c>
      <c r="D27" s="135" t="str">
        <f>IF(L$2=Çağrı!E26,Çağrı!D26,IF(L$2=Çağrı!K26,Çağrı!J26,IF(L$2=Muhasebe!E26,Muhasebe!D26,IF(L$2=Muhasebe!K26,Muhasebe!J26,IF(L$2=Banka!E26,Banka!D26,IF(L$2=Banka!K26,Banka!J26,IF(L$2=SosGüv!E26,SosGüv!D26,IF(L$2=SosGüv!K26,SosGüv!J26,IF(L$2=BilProgA!E26,BilProgA!D26,IF(L$2=BilProgA!K26,BilProgA!J26,IF(L$2='Bilişim Güv'!E26,'Bilişim Güv'!D26,IF(L$2='Bilişim Güv'!K26,'Bilişim Güv'!J26," "))))))))))))</f>
        <v xml:space="preserve"> </v>
      </c>
      <c r="E27" s="136" t="str">
        <f>IF(L$2=Çağrı!E26,Çağrı!F26,IF(L$2=Çağrı!K26,Çağrı!L26,IF(L$2=Muhasebe!E26,Muhasebe!F26,IF(L$2=Muhasebe!K26,Muhasebe!L26,IF(L$2=Banka!E26,Banka!F26,IF(L$2=Banka!K26,Banka!L26,IF(L$2=SosGüv!E26,SosGüv!F26,IF(L$2=SosGüv!K26,SosGüv!L26,IF(L$2=BilProgA!E26,BilProgA!F26,IF(L$2=BilProgA!K26,BilProgA!L26,IF(L$2='Bilişim Güv'!E26,'Bilişim Güv'!F26,IF(L$2='Bilişim Güv'!K26,'Bilişim Güv'!L26," "))))))))))))</f>
        <v xml:space="preserve"> </v>
      </c>
      <c r="F27" s="453"/>
      <c r="G27" s="133">
        <v>0.83333333333333304</v>
      </c>
      <c r="H27" s="135" t="str">
        <f>IF(L$2=BankaİÖ!E26,BankaİÖ!C26,IF(L$2=BankaİÖ!K26,BankaİÖ!I26,IF(L$2=SosGüvİÖ!E27,SosGüvİÖ!C27,IF(L$2=SosGüvİÖ!K27,SosGüvİÖ!I27," "))))</f>
        <v xml:space="preserve"> </v>
      </c>
      <c r="I27" s="134" t="str">
        <f>IF(L$2=BankaİÖ!E26,BankaİÖ!D26,IF(L$2=BankaİÖ!K26,BankaİÖ!J26,IF(L$2=SosGüvİÖ!E27,SosGüvİÖ!D27,IF(L$2=SosGüvİÖ!K27,SosGüvİÖ!J27," "))))</f>
        <v xml:space="preserve"> </v>
      </c>
      <c r="J27" s="137" t="str">
        <f>IF(L$2=BankaİÖ!E26,BankaİÖ!F26,IF(L$2=BankaİÖ!K26,BankaİÖ!L26,IF(L$2=SosGüvİÖ!E27,SosGüvİÖ!F27,IF(L$2=SosGüvİÖ!K27,SosGüvİÖ!L27," "))))</f>
        <v xml:space="preserve"> </v>
      </c>
      <c r="K27" s="120">
        <v>24</v>
      </c>
      <c r="L27" s="257"/>
      <c r="M27" s="127" t="str">
        <f t="shared" si="0"/>
        <v xml:space="preserve"> </v>
      </c>
      <c r="N27" s="446"/>
      <c r="O27" s="138">
        <v>0.58333333333333337</v>
      </c>
      <c r="P27" s="139" t="str">
        <f>IF($L$2=Çağrı!E26,1," ")</f>
        <v xml:space="preserve"> </v>
      </c>
      <c r="Q27" s="139" t="str">
        <f>IF($L$2=Çağrı!K26,1," ")</f>
        <v xml:space="preserve"> </v>
      </c>
      <c r="R27" s="140" t="str">
        <f>IF($L$2=Muhasebe!E26,1," ")</f>
        <v xml:space="preserve"> </v>
      </c>
      <c r="S27" s="141" t="str">
        <f>IF($L$2=Muhasebe!K26,1," ")</f>
        <v xml:space="preserve"> </v>
      </c>
      <c r="T27" s="141" t="str">
        <f>IF($L$2=Banka!E26,1," ")</f>
        <v xml:space="preserve"> </v>
      </c>
      <c r="U27" s="141" t="str">
        <f>IF($L$2=Banka!K26,1," ")</f>
        <v xml:space="preserve"> </v>
      </c>
      <c r="V27" s="141" t="str">
        <f>IF($L$2=BilProgA!E26,1," ")</f>
        <v xml:space="preserve"> </v>
      </c>
      <c r="W27" s="139" t="str">
        <f>IF($L$2=BilProgA!K26,1," ")</f>
        <v xml:space="preserve"> </v>
      </c>
      <c r="X27" s="139" t="str">
        <f>IF($L$2='Bilişim Güv'!E26,1," ")</f>
        <v xml:space="preserve"> </v>
      </c>
      <c r="Y27" s="140" t="str">
        <f>IF($L$2='Bilişim Güv'!K26,1," ")</f>
        <v xml:space="preserve"> </v>
      </c>
      <c r="Z27" s="141" t="str">
        <f>IF($L$2=SosGüv!E26,1," ")</f>
        <v xml:space="preserve"> </v>
      </c>
      <c r="AA27" s="141" t="str">
        <f>IF($L$2=SosGüv!K26,1," ")</f>
        <v xml:space="preserve"> </v>
      </c>
      <c r="AB27" s="142" t="str">
        <f t="shared" si="1"/>
        <v xml:space="preserve"> </v>
      </c>
      <c r="AC27" s="143">
        <v>0.91666666666666596</v>
      </c>
      <c r="AD27" s="141" t="str">
        <f>IF($L$2=SosGüvİÖ!E27,1," ")</f>
        <v xml:space="preserve"> </v>
      </c>
      <c r="AE27" s="141" t="str">
        <f>IF($L$2=SosGüvİÖ!K27,1," ")</f>
        <v xml:space="preserve"> </v>
      </c>
      <c r="AF27" s="141" t="str">
        <f>IF($L$2=BankaİÖ!E26,1," ")</f>
        <v xml:space="preserve"> </v>
      </c>
      <c r="AG27" s="141" t="str">
        <f>IF($L$2=BankaİÖ!K26,1," ")</f>
        <v xml:space="preserve"> </v>
      </c>
      <c r="AH27" s="142" t="str">
        <f t="shared" si="2"/>
        <v xml:space="preserve"> </v>
      </c>
    </row>
    <row r="28" spans="1:34" s="120" customFormat="1" ht="9" customHeight="1" x14ac:dyDescent="0.25">
      <c r="A28" s="450"/>
      <c r="B28" s="133">
        <v>0.625</v>
      </c>
      <c r="C28" s="134" t="str">
        <f>IF(L$2=Çağrı!E27,Çağrı!C27,IF(L$2=Çağrı!K27,Çağrı!I27,IF(L$2=Muhasebe!E27,Muhasebe!C27,IF(L$2=Muhasebe!K27,Muhasebe!I27,IF(L$2=Banka!E27,Banka!C27,IF(L$2=Banka!K27,Banka!I27,IF(L$2=SosGüv!E27,SosGüv!C27,IF(L$2=SosGüv!K27,SosGüv!I27,IF(L$2=BilProgA!E27,BilProgA!C27,IF(L$2=BilProgA!K27,BilProgA!I27,IF(L$2='Bilişim Güv'!E27,'Bilişim Güv'!C27,IF(L$2='Bilişim Güv'!K27,'Bilişim Güv'!I27," "))))))))))))</f>
        <v xml:space="preserve"> </v>
      </c>
      <c r="D28" s="135" t="str">
        <f>IF(L$2=Çağrı!E27,Çağrı!D27,IF(L$2=Çağrı!K27,Çağrı!J27,IF(L$2=Muhasebe!E27,Muhasebe!D27,IF(L$2=Muhasebe!K27,Muhasebe!J27,IF(L$2=Banka!E27,Banka!D27,IF(L$2=Banka!K27,Banka!J27,IF(L$2=SosGüv!E27,SosGüv!D27,IF(L$2=SosGüv!K27,SosGüv!J27,IF(L$2=BilProgA!E27,BilProgA!D27,IF(L$2=BilProgA!K27,BilProgA!J27,IF(L$2='Bilişim Güv'!E27,'Bilişim Güv'!D27,IF(L$2='Bilişim Güv'!K27,'Bilişim Güv'!J27," "))))))))))))</f>
        <v xml:space="preserve"> </v>
      </c>
      <c r="E28" s="136" t="str">
        <f>IF(L$2=Çağrı!E27,Çağrı!F27,IF(L$2=Çağrı!K27,Çağrı!L27,IF(L$2=Muhasebe!E27,Muhasebe!F27,IF(L$2=Muhasebe!K27,Muhasebe!L27,IF(L$2=Banka!E27,Banka!F27,IF(L$2=Banka!K27,Banka!L27,IF(L$2=SosGüv!E27,SosGüv!F27,IF(L$2=SosGüv!K27,SosGüv!L27,IF(L$2=BilProgA!E27,BilProgA!F27,IF(L$2=BilProgA!K27,BilProgA!L27,IF(L$2='Bilişim Güv'!E27,'Bilişim Güv'!F27,IF(L$2='Bilişim Güv'!K27,'Bilişim Güv'!L27," "))))))))))))</f>
        <v xml:space="preserve"> </v>
      </c>
      <c r="F28" s="453"/>
      <c r="G28" s="133">
        <v>0.875</v>
      </c>
      <c r="H28" s="135" t="str">
        <f>IF(L$2=BankaİÖ!E27,BankaİÖ!C27,IF(L$2=BankaİÖ!K27,BankaİÖ!I27,IF(L$2=SosGüvİÖ!E28,SosGüvİÖ!C28,IF(L$2=SosGüvİÖ!K28,SosGüvİÖ!I28," "))))</f>
        <v xml:space="preserve"> </v>
      </c>
      <c r="I28" s="134" t="str">
        <f>IF(L$2=BankaİÖ!E27,BankaİÖ!D27,IF(L$2=BankaİÖ!K27,BankaİÖ!J27,IF(L$2=SosGüvİÖ!E28,SosGüvİÖ!D28,IF(L$2=SosGüvİÖ!K28,SosGüvİÖ!J28," "))))</f>
        <v xml:space="preserve"> </v>
      </c>
      <c r="J28" s="137" t="str">
        <f>IF(L$2=BankaİÖ!E27,BankaİÖ!F27,IF(L$2=BankaİÖ!K27,BankaİÖ!L27,IF(L$2=SosGüvİÖ!E28,SosGüvİÖ!F28,IF(L$2=SosGüvİÖ!K28,SosGüvİÖ!L28," "))))</f>
        <v xml:space="preserve"> </v>
      </c>
      <c r="K28" s="144">
        <v>25</v>
      </c>
      <c r="L28" s="257"/>
      <c r="M28" s="127" t="str">
        <f t="shared" si="0"/>
        <v xml:space="preserve"> </v>
      </c>
      <c r="N28" s="446"/>
      <c r="O28" s="145">
        <v>0.625</v>
      </c>
      <c r="P28" s="136" t="str">
        <f>IF($L$2=Çağrı!E27,1," ")</f>
        <v xml:space="preserve"> </v>
      </c>
      <c r="Q28" s="136" t="str">
        <f>IF($L$2=Çağrı!K27,1," ")</f>
        <v xml:space="preserve"> </v>
      </c>
      <c r="R28" s="146" t="str">
        <f>IF($L$2=Muhasebe!E27,1," ")</f>
        <v xml:space="preserve"> </v>
      </c>
      <c r="S28" s="147" t="str">
        <f>IF($L$2=Muhasebe!K27,1," ")</f>
        <v xml:space="preserve"> </v>
      </c>
      <c r="T28" s="147" t="str">
        <f>IF($L$2=Banka!E27,1," ")</f>
        <v xml:space="preserve"> </v>
      </c>
      <c r="U28" s="147" t="str">
        <f>IF($L$2=Banka!K27,1," ")</f>
        <v xml:space="preserve"> </v>
      </c>
      <c r="V28" s="147" t="str">
        <f>IF($L$2=BilProgA!E27,1," ")</f>
        <v xml:space="preserve"> </v>
      </c>
      <c r="W28" s="136" t="str">
        <f>IF($L$2=BilProgA!K27,1," ")</f>
        <v xml:space="preserve"> </v>
      </c>
      <c r="X28" s="136" t="str">
        <f>IF($L$2='Bilişim Güv'!E27,1," ")</f>
        <v xml:space="preserve"> </v>
      </c>
      <c r="Y28" s="146" t="str">
        <f>IF($L$2='Bilişim Güv'!K27,1," ")</f>
        <v xml:space="preserve"> </v>
      </c>
      <c r="Z28" s="147" t="str">
        <f>IF($L$2=SosGüv!E27,1," ")</f>
        <v xml:space="preserve"> </v>
      </c>
      <c r="AA28" s="147" t="str">
        <f>IF($L$2=SosGüv!K27,1," ")</f>
        <v xml:space="preserve"> </v>
      </c>
      <c r="AB28" s="148" t="str">
        <f t="shared" si="1"/>
        <v xml:space="preserve"> </v>
      </c>
      <c r="AC28" s="149">
        <v>0.625</v>
      </c>
      <c r="AD28" s="147" t="str">
        <f>IF($L$2=SosGüvİÖ!E28,1," ")</f>
        <v xml:space="preserve"> </v>
      </c>
      <c r="AE28" s="147" t="str">
        <f>IF($L$2=SosGüvİÖ!K28,1," ")</f>
        <v xml:space="preserve"> </v>
      </c>
      <c r="AF28" s="147" t="str">
        <f>IF($L$2=BankaİÖ!E27,1," ")</f>
        <v xml:space="preserve"> </v>
      </c>
      <c r="AG28" s="147" t="str">
        <f>IF($L$2=BankaİÖ!K27,1," ")</f>
        <v xml:space="preserve"> </v>
      </c>
      <c r="AH28" s="148" t="str">
        <f t="shared" si="2"/>
        <v xml:space="preserve"> </v>
      </c>
    </row>
    <row r="29" spans="1:34" s="120" customFormat="1" ht="9" customHeight="1" thickBot="1" x14ac:dyDescent="0.3">
      <c r="A29" s="451"/>
      <c r="B29" s="150">
        <v>0.66666666666666663</v>
      </c>
      <c r="C29" s="151" t="str">
        <f>IF(L$2=Çağrı!E28,Çağrı!C28,IF(L$2=Çağrı!K28,Çağrı!I28,IF(L$2=Muhasebe!E28,Muhasebe!C28,IF(L$2=Muhasebe!K28,Muhasebe!I28,IF(L$2=Banka!E28,Banka!C28,IF(L$2=Banka!K28,Banka!I28,IF(L$2=SosGüv!E28,SosGüv!C28,IF(L$2=SosGüv!K28,SosGüv!I28,IF(L$2=BilProgA!E28,BilProgA!C28,IF(L$2=BilProgA!K28,BilProgA!I28,IF(L$2='Bilişim Güv'!E28,'Bilişim Güv'!C28,IF(L$2='Bilişim Güv'!K28,'Bilişim Güv'!I28," "))))))))))))</f>
        <v xml:space="preserve"> </v>
      </c>
      <c r="D29" s="152" t="str">
        <f>IF(L$2=Çağrı!E28,Çağrı!D28,IF(L$2=Çağrı!K28,Çağrı!J28,IF(L$2=Muhasebe!E28,Muhasebe!D28,IF(L$2=Muhasebe!K28,Muhasebe!J28,IF(L$2=Banka!E28,Banka!D28,IF(L$2=Banka!K28,Banka!J28,IF(L$2=SosGüv!E28,SosGüv!D28,IF(L$2=SosGüv!K28,SosGüv!J28,IF(L$2=BilProgA!E28,BilProgA!D28,IF(L$2=BilProgA!K28,BilProgA!J28,IF(L$2='Bilişim Güv'!E28,'Bilişim Güv'!D28,IF(L$2='Bilişim Güv'!K28,'Bilişim Güv'!J28," "))))))))))))</f>
        <v xml:space="preserve"> </v>
      </c>
      <c r="E29" s="153" t="str">
        <f>IF(L$2=Çağrı!E28,Çağrı!F28,IF(L$2=Çağrı!K28,Çağrı!L28,IF(L$2=Muhasebe!E28,Muhasebe!F28,IF(L$2=Muhasebe!K28,Muhasebe!L28,IF(L$2=Banka!E28,Banka!F28,IF(L$2=Banka!K28,Banka!L28,IF(L$2=SosGüv!E28,SosGüv!F28,IF(L$2=SosGüv!K28,SosGüv!L28,IF(L$2=BilProgA!E28,BilProgA!F28,IF(L$2=BilProgA!K28,BilProgA!L28,IF(L$2='Bilişim Güv'!E28,'Bilişim Güv'!F28,IF(L$2='Bilişim Güv'!K28,'Bilişim Güv'!L28," "))))))))))))</f>
        <v xml:space="preserve"> </v>
      </c>
      <c r="F29" s="454"/>
      <c r="G29" s="150">
        <v>0.91666666666666596</v>
      </c>
      <c r="H29" s="152" t="str">
        <f>IF(L$2=BankaİÖ!E28,BankaİÖ!C28,IF(L$2=BankaİÖ!K28,BankaİÖ!I28,IF(L$2=SosGüvİÖ!E29,SosGüvİÖ!C29,IF(L$2=SosGüvİÖ!K29,SosGüvİÖ!I29," "))))</f>
        <v xml:space="preserve"> </v>
      </c>
      <c r="I29" s="151" t="str">
        <f>IF(L$2=BankaİÖ!E28,BankaİÖ!D28,IF(L$2=BankaİÖ!K28,BankaİÖ!J28,IF(L$2=SosGüvİÖ!E29,SosGüvİÖ!D29,IF(L$2=SosGüvİÖ!K29,SosGüvİÖ!J29," "))))</f>
        <v xml:space="preserve"> </v>
      </c>
      <c r="J29" s="154" t="str">
        <f>IF(L$2=BankaİÖ!E28,BankaİÖ!F28,IF(L$2=BankaİÖ!K28,BankaİÖ!L28,IF(L$2=SosGüvİÖ!E29,SosGüvİÖ!F29,IF(L$2=SosGüvİÖ!K29,SosGüvİÖ!L29," "))))</f>
        <v xml:space="preserve"> </v>
      </c>
      <c r="L29" s="257"/>
      <c r="M29" s="127" t="str">
        <f t="shared" si="0"/>
        <v xml:space="preserve"> </v>
      </c>
      <c r="N29" s="447"/>
      <c r="O29" s="155">
        <v>0.66666666666666663</v>
      </c>
      <c r="P29" s="156" t="str">
        <f>IF($L$2=Çağrı!E28,1," ")</f>
        <v xml:space="preserve"> </v>
      </c>
      <c r="Q29" s="156" t="str">
        <f>IF($L$2=Çağrı!K28,1," ")</f>
        <v xml:space="preserve"> </v>
      </c>
      <c r="R29" s="157" t="str">
        <f>IF($L$2=Muhasebe!E28,1," ")</f>
        <v xml:space="preserve"> </v>
      </c>
      <c r="S29" s="158" t="str">
        <f>IF($L$2=Muhasebe!K28,1," ")</f>
        <v xml:space="preserve"> </v>
      </c>
      <c r="T29" s="158" t="str">
        <f>IF($L$2=Banka!E28,1," ")</f>
        <v xml:space="preserve"> </v>
      </c>
      <c r="U29" s="158" t="str">
        <f>IF($L$2=Banka!K28,1," ")</f>
        <v xml:space="preserve"> </v>
      </c>
      <c r="V29" s="158" t="str">
        <f>IF($L$2=BilProgA!E28,1," ")</f>
        <v xml:space="preserve"> </v>
      </c>
      <c r="W29" s="156" t="str">
        <f>IF($L$2=BilProgA!K28,1," ")</f>
        <v xml:space="preserve"> </v>
      </c>
      <c r="X29" s="156" t="str">
        <f>IF($L$2='Bilişim Güv'!E28,1," ")</f>
        <v xml:space="preserve"> </v>
      </c>
      <c r="Y29" s="157" t="str">
        <f>IF($L$2='Bilişim Güv'!K28,1," ")</f>
        <v xml:space="preserve"> </v>
      </c>
      <c r="Z29" s="158" t="str">
        <f>IF($L$2=SosGüv!E28,1," ")</f>
        <v xml:space="preserve"> </v>
      </c>
      <c r="AA29" s="158" t="str">
        <f>IF($L$2=SosGüv!K28,1," ")</f>
        <v xml:space="preserve"> </v>
      </c>
      <c r="AB29" s="159" t="str">
        <f t="shared" si="1"/>
        <v xml:space="preserve"> </v>
      </c>
      <c r="AC29" s="160">
        <v>0.66666666666666663</v>
      </c>
      <c r="AD29" s="158" t="str">
        <f>IF($L$2=SosGüvİÖ!E29,1," ")</f>
        <v xml:space="preserve"> </v>
      </c>
      <c r="AE29" s="158" t="str">
        <f>IF($L$2=SosGüvİÖ!K29,1," ")</f>
        <v xml:space="preserve"> </v>
      </c>
      <c r="AF29" s="158" t="str">
        <f>IF($L$2=BankaİÖ!E28,1," ")</f>
        <v xml:space="preserve"> </v>
      </c>
      <c r="AG29" s="158" t="str">
        <f>IF($L$2=BankaİÖ!K28,1," ")</f>
        <v xml:space="preserve"> </v>
      </c>
      <c r="AH29" s="159" t="str">
        <f t="shared" si="2"/>
        <v xml:space="preserve"> </v>
      </c>
    </row>
    <row r="30" spans="1:34" s="120" customFormat="1" ht="9" customHeight="1" x14ac:dyDescent="0.25">
      <c r="A30" s="449" t="s">
        <v>7</v>
      </c>
      <c r="B30" s="122">
        <v>0.375</v>
      </c>
      <c r="C30" s="123" t="str">
        <f>IF(L$2=Çağrı!E29,Çağrı!C29,IF(L$2=Çağrı!K29,Çağrı!I29,IF(L$2=Muhasebe!E29,Muhasebe!C29,IF(L$2=Muhasebe!K29,Muhasebe!I29,IF(L$2=Banka!E29,Banka!C29,IF(L$2=Banka!K29,Banka!I29,IF(L$2=SosGüv!E29,SosGüv!C29,IF(L$2=SosGüv!K29,SosGüv!I29,IF(L$2=BilProgA!E29,BilProgA!C29,IF(L$2=BilProgA!K29,BilProgA!I29,IF(L$2='Bilişim Güv'!E29,'Bilişim Güv'!C29,IF(L$2='Bilişim Güv'!K29,'Bilişim Güv'!I29," "))))))))))))</f>
        <v xml:space="preserve"> </v>
      </c>
      <c r="D30" s="124" t="str">
        <f>IF(L$2=Çağrı!E29,Çağrı!D29,IF(L$2=Çağrı!K29,Çağrı!J29,IF(L$2=Muhasebe!E29,Muhasebe!D29,IF(L$2=Muhasebe!K29,Muhasebe!J29,IF(L$2=Banka!E29,Banka!D29,IF(L$2=Banka!K29,Banka!J29,IF(L$2=SosGüv!E29,SosGüv!D29,IF(L$2=SosGüv!K29,SosGüv!J29,IF(L$2=BilProgA!E29,BilProgA!D29,IF(L$2=BilProgA!K29,BilProgA!J29,IF(L$2='Bilişim Güv'!E29,'Bilişim Güv'!D29,IF(L$2='Bilişim Güv'!K29,'Bilişim Güv'!J29," "))))))))))))</f>
        <v xml:space="preserve"> </v>
      </c>
      <c r="E30" s="125" t="str">
        <f>IF(L$2=Çağrı!E29,Çağrı!F29,IF(L$2=Çağrı!K29,Çağrı!L29,IF(L$2=Muhasebe!E29,Muhasebe!F32,IF(L$2=Muhasebe!K29,Muhasebe!L29,IF(L$2=Banka!E29,Banka!F29,IF(L$2=Banka!K29,Banka!L29,IF(L$2=SosGüv!E29,SosGüv!F29,IF(L$2=SosGüv!K29,SosGüv!L29,IF(L$2=BilProgA!E29,BilProgA!F29,IF(L$2=BilProgA!K29,BilProgA!L29,IF(L$2='Bilişim Güv'!E29,'Bilişim Güv'!F29,IF(L$2='Bilişim Güv'!K29,'Bilişim Güv'!L29," "))))))))))))</f>
        <v xml:space="preserve"> </v>
      </c>
      <c r="F30" s="452" t="s">
        <v>7</v>
      </c>
      <c r="G30" s="122">
        <v>0.625</v>
      </c>
      <c r="H30" s="124" t="str">
        <f>IF(L$2=BankaİÖ!E29,BankaİÖ!C29,IF(L$2=BankaİÖ!K29,BankaİÖ!I29,IF(L$2=SosGüvİÖ!E30,SosGüvİÖ!C30,IF(L$2=SosGüvİÖ!K30,SosGüvİÖ!I30," "))))</f>
        <v xml:space="preserve"> </v>
      </c>
      <c r="I30" s="123" t="str">
        <f>IF(L$2=BankaİÖ!E29,BankaİÖ!D29,IF(L$2=BankaİÖ!K29,BankaİÖ!J29,IF(L$2=SosGüvİÖ!E30,SosGüvİÖ!D30,IF(L$2=SosGüvİÖ!K30,SosGüvİÖ!J30," "))))</f>
        <v xml:space="preserve"> </v>
      </c>
      <c r="J30" s="126" t="str">
        <f>IF(L$2=BankaİÖ!E29,BankaİÖ!F29,IF(L$2=BankaİÖ!K29,BankaİÖ!L29,IF(L$2=SosGüvİÖ!E30,SosGüvİÖ!F30,IF(L$2=SosGüvİÖ!K30,SosGüvİÖ!L30," "))))</f>
        <v xml:space="preserve"> </v>
      </c>
      <c r="L30" s="257"/>
      <c r="M30" s="127" t="str">
        <f t="shared" si="0"/>
        <v xml:space="preserve"> </v>
      </c>
      <c r="N30" s="445" t="s">
        <v>7</v>
      </c>
      <c r="O30" s="128">
        <v>0.375</v>
      </c>
      <c r="P30" s="125" t="str">
        <f>IF($L$2=Çağrı!E29,1," ")</f>
        <v xml:space="preserve"> </v>
      </c>
      <c r="Q30" s="125" t="str">
        <f>IF($L$2=Çağrı!K29,1," ")</f>
        <v xml:space="preserve"> </v>
      </c>
      <c r="R30" s="129" t="str">
        <f>IF($L$2=Muhasebe!E29,1," ")</f>
        <v xml:space="preserve"> </v>
      </c>
      <c r="S30" s="130" t="str">
        <f>IF($L$2=Muhasebe!K29,1," ")</f>
        <v xml:space="preserve"> </v>
      </c>
      <c r="T30" s="130" t="str">
        <f>IF($L$2=Banka!E29,1," ")</f>
        <v xml:space="preserve"> </v>
      </c>
      <c r="U30" s="130" t="str">
        <f>IF($L$2=Banka!K29,1," ")</f>
        <v xml:space="preserve"> </v>
      </c>
      <c r="V30" s="130" t="str">
        <f>IF($L$2=BilProgA!E29,1," ")</f>
        <v xml:space="preserve"> </v>
      </c>
      <c r="W30" s="125" t="str">
        <f>IF($L$2=BilProgA!K29,1," ")</f>
        <v xml:space="preserve"> </v>
      </c>
      <c r="X30" s="125" t="str">
        <f>IF($L$2='Bilişim Güv'!E29,1," ")</f>
        <v xml:space="preserve"> </v>
      </c>
      <c r="Y30" s="129" t="str">
        <f>IF($L$2='Bilişim Güv'!K29,1," ")</f>
        <v xml:space="preserve"> </v>
      </c>
      <c r="Z30" s="130" t="str">
        <f>IF($L$2=SosGüv!E29,1," ")</f>
        <v xml:space="preserve"> </v>
      </c>
      <c r="AA30" s="130" t="str">
        <f>IF($L$2=SosGüv!K29,1," ")</f>
        <v xml:space="preserve"> </v>
      </c>
      <c r="AB30" s="131" t="str">
        <f t="shared" si="1"/>
        <v xml:space="preserve"> </v>
      </c>
      <c r="AC30" s="132">
        <v>0.70833333333333337</v>
      </c>
      <c r="AD30" s="130" t="str">
        <f>IF($L$2=SosGüvİÖ!E30,1," ")</f>
        <v xml:space="preserve"> </v>
      </c>
      <c r="AE30" s="130" t="str">
        <f>IF($L$2=SosGüvİÖ!K30,1," ")</f>
        <v xml:space="preserve"> </v>
      </c>
      <c r="AF30" s="130" t="str">
        <f>IF($L$2=BankaİÖ!E29,1," ")</f>
        <v xml:space="preserve"> </v>
      </c>
      <c r="AG30" s="130" t="str">
        <f>IF($L$2=BankaİÖ!K29,1," ")</f>
        <v xml:space="preserve"> </v>
      </c>
      <c r="AH30" s="131" t="str">
        <f t="shared" si="2"/>
        <v xml:space="preserve"> </v>
      </c>
    </row>
    <row r="31" spans="1:34" s="120" customFormat="1" ht="9" customHeight="1" x14ac:dyDescent="0.25">
      <c r="A31" s="450"/>
      <c r="B31" s="133">
        <v>0.41319444444444442</v>
      </c>
      <c r="C31" s="134" t="str">
        <f>IF(L$2=Çağrı!E30,Çağrı!C30,IF(L$2=Çağrı!K30,Çağrı!I30,IF(L$2=Muhasebe!E30,Muhasebe!C30,IF(L$2=Muhasebe!K30,Muhasebe!I30,IF(L$2=Banka!E30,Banka!C30,IF(L$2=Banka!K30,Banka!I30,IF(L$2=SosGüv!E30,SosGüv!C30,IF(L$2=SosGüv!K30,SosGüv!I30,IF(L$2=BilProgA!E30,BilProgA!C30,IF(L$2=BilProgA!K30,BilProgA!I30,IF(L$2='Bilişim Güv'!E30,'Bilişim Güv'!C30,IF(L$2='Bilişim Güv'!K30,'Bilişim Güv'!I30," "))))))))))))</f>
        <v xml:space="preserve"> </v>
      </c>
      <c r="D31" s="135" t="str">
        <f>IF(L$2=Çağrı!E30,Çağrı!D30,IF(L$2=Çağrı!K30,Çağrı!J30,IF(L$2=Muhasebe!E30,Muhasebe!D30,IF(L$2=Muhasebe!K30,Muhasebe!J30,IF(L$2=Banka!E30,Banka!D30,IF(L$2=Banka!K30,Banka!J30,IF(L$2=SosGüv!E30,SosGüv!D30,IF(L$2=SosGüv!K30,SosGüv!J30,IF(L$2=BilProgA!E30,BilProgA!D30,IF(L$2=BilProgA!K30,BilProgA!J30,IF(L$2='Bilişim Güv'!E30,'Bilişim Güv'!D30,IF(L$2='Bilişim Güv'!K30,'Bilişim Güv'!J30," "))))))))))))</f>
        <v xml:space="preserve"> </v>
      </c>
      <c r="E31" s="136" t="str">
        <f>IF(L$2=Çağrı!E30,Çağrı!F30,IF(L$2=Çağrı!K30,Çağrı!L30,IF(L$2=Muhasebe!E30,Muhasebe!F30,IF(L$2=Muhasebe!K30,Muhasebe!L30,IF(L$2=Banka!E30,Banka!F30,IF(L$2=Banka!K30,Banka!L30,IF(L$2=SosGüv!E30,SosGüv!F30,IF(L$2=SosGüv!K30,SosGüv!L30,IF(L$2=BilProgA!E30,BilProgA!F30,IF(L$2=BilProgA!K30,BilProgA!L30,IF(L$2='Bilişim Güv'!E30,'Bilişim Güv'!F30,IF(L$2='Bilişim Güv'!K30,'Bilişim Güv'!L30," "))))))))))))</f>
        <v xml:space="preserve"> </v>
      </c>
      <c r="F31" s="453"/>
      <c r="G31" s="133">
        <v>0.66666666666666663</v>
      </c>
      <c r="H31" s="135" t="str">
        <f>IF(L$2=BankaİÖ!E30,BankaİÖ!C30,IF(L$2=BankaİÖ!K30,BankaİÖ!I30,IF(L$2=SosGüvİÖ!E31,SosGüvİÖ!C31,IF(L$2=SosGüvİÖ!K31,SosGüvİÖ!I31," "))))</f>
        <v xml:space="preserve"> </v>
      </c>
      <c r="I31" s="134" t="str">
        <f>IF(L$2=BankaİÖ!E30,BankaİÖ!D30,IF(L$2=BankaİÖ!K30,BankaİÖ!J30,IF(L$2=SosGüvİÖ!E31,SosGüvİÖ!D31,IF(L$2=SosGüvİÖ!K31,SosGüvİÖ!J31," "))))</f>
        <v xml:space="preserve"> </v>
      </c>
      <c r="J31" s="137" t="str">
        <f>IF(L$2=BankaİÖ!E30,BankaİÖ!F30,IF(L$2=BankaİÖ!K30,BankaİÖ!L30,IF(L$2=SosGüvİÖ!E31,SosGüvİÖ!F31,IF(L$2=SosGüvİÖ!K31,SosGüvİÖ!L31," "))))</f>
        <v xml:space="preserve"> </v>
      </c>
      <c r="L31" s="257"/>
      <c r="M31" s="127" t="str">
        <f t="shared" si="0"/>
        <v xml:space="preserve"> </v>
      </c>
      <c r="N31" s="446"/>
      <c r="O31" s="138">
        <v>0.41319444444444442</v>
      </c>
      <c r="P31" s="139" t="str">
        <f>IF($L$2=Çağrı!E30,1," ")</f>
        <v xml:space="preserve"> </v>
      </c>
      <c r="Q31" s="139" t="str">
        <f>IF($L$2=Çağrı!K30,1," ")</f>
        <v xml:space="preserve"> </v>
      </c>
      <c r="R31" s="140" t="str">
        <f>IF($L$2=Muhasebe!E30,1," ")</f>
        <v xml:space="preserve"> </v>
      </c>
      <c r="S31" s="141" t="str">
        <f>IF($L$2=Muhasebe!K30,1," ")</f>
        <v xml:space="preserve"> </v>
      </c>
      <c r="T31" s="141" t="str">
        <f>IF($L$2=Banka!E30,1," ")</f>
        <v xml:space="preserve"> </v>
      </c>
      <c r="U31" s="141" t="str">
        <f>IF($L$2=Banka!K30,1," ")</f>
        <v xml:space="preserve"> </v>
      </c>
      <c r="V31" s="141" t="str">
        <f>IF($L$2=BilProgA!E30,1," ")</f>
        <v xml:space="preserve"> </v>
      </c>
      <c r="W31" s="139" t="str">
        <f>IF($L$2=BilProgA!K30,1," ")</f>
        <v xml:space="preserve"> </v>
      </c>
      <c r="X31" s="139" t="str">
        <f>IF($L$2='Bilişim Güv'!E30,1," ")</f>
        <v xml:space="preserve"> </v>
      </c>
      <c r="Y31" s="140" t="str">
        <f>IF($L$2='Bilişim Güv'!K30,1," ")</f>
        <v xml:space="preserve"> </v>
      </c>
      <c r="Z31" s="141" t="str">
        <f>IF($L$2=SosGüv!E30,1," ")</f>
        <v xml:space="preserve"> </v>
      </c>
      <c r="AA31" s="141" t="str">
        <f>IF($L$2=SosGüv!K30,1," ")</f>
        <v xml:space="preserve"> </v>
      </c>
      <c r="AB31" s="142" t="str">
        <f t="shared" si="1"/>
        <v xml:space="preserve"> </v>
      </c>
      <c r="AC31" s="143">
        <v>0.75</v>
      </c>
      <c r="AD31" s="141" t="str">
        <f>IF($L$2=SosGüvİÖ!E31,1," ")</f>
        <v xml:space="preserve"> </v>
      </c>
      <c r="AE31" s="141" t="str">
        <f>IF($L$2=SosGüvİÖ!K31,1," ")</f>
        <v xml:space="preserve"> </v>
      </c>
      <c r="AF31" s="141" t="str">
        <f>IF($L$2=BankaİÖ!E30,1," ")</f>
        <v xml:space="preserve"> </v>
      </c>
      <c r="AG31" s="141" t="str">
        <f>IF($L$2=BankaİÖ!K30,1," ")</f>
        <v xml:space="preserve"> </v>
      </c>
      <c r="AH31" s="142" t="str">
        <f t="shared" si="2"/>
        <v xml:space="preserve"> </v>
      </c>
    </row>
    <row r="32" spans="1:34" s="120" customFormat="1" ht="9" customHeight="1" x14ac:dyDescent="0.25">
      <c r="A32" s="450"/>
      <c r="B32" s="133">
        <v>0.4513888888888889</v>
      </c>
      <c r="C32" s="134" t="str">
        <f>IF(L$2=Çağrı!E31,Çağrı!C31,IF(L$2=Çağrı!K31,Çağrı!I31,IF(L$2=Muhasebe!E31,Muhasebe!C31,IF(L$2=Muhasebe!K31,Muhasebe!I31,IF(L$2=Banka!E31,Banka!C31,IF(L$2=Banka!K31,Banka!I31,IF(L$2=SosGüv!E31,SosGüv!C31,IF(L$2=SosGüv!K31,SosGüv!I31,IF(L$2=BilProgA!E31,BilProgA!C31,IF(L$2=BilProgA!K31,BilProgA!I31,IF(L$2='Bilişim Güv'!E31,'Bilişim Güv'!C31,IF(L$2='Bilişim Güv'!K31,'Bilişim Güv'!I31," "))))))))))))</f>
        <v xml:space="preserve"> </v>
      </c>
      <c r="D32" s="135" t="str">
        <f>IF(L$2=Çağrı!E31,Çağrı!D31,IF(L$2=Çağrı!K31,Çağrı!J31,IF(L$2=Muhasebe!E31,Muhasebe!D31,IF(L$2=Muhasebe!K31,Muhasebe!J31,IF(L$2=Banka!E31,Banka!D31,IF(L$2=Banka!K31,Banka!J31,IF(L$2=SosGüv!E31,SosGüv!D31,IF(L$2=SosGüv!K31,SosGüv!J31,IF(L$2=BilProgA!E31,BilProgA!D31,IF(L$2=BilProgA!K31,BilProgA!J31,IF(L$2='Bilişim Güv'!E31,'Bilişim Güv'!D31,IF(L$2='Bilişim Güv'!K31,'Bilişim Güv'!J31," "))))))))))))</f>
        <v xml:space="preserve"> </v>
      </c>
      <c r="E32" s="136" t="str">
        <f>IF(L$2=Çağrı!E31,Çağrı!F31,IF(L$2=Çağrı!K31,Çağrı!L31,IF(L$2=Muhasebe!E31,Muhasebe!F31,IF(L$2=Muhasebe!K31,Muhasebe!L31,IF(L$2=Banka!E31,Banka!F31,IF(L$2=Banka!K31,Banka!L31,IF(L$2=SosGüv!E31,SosGüv!F31,IF(L$2=SosGüv!K31,SosGüv!L31,IF(L$2=BilProgA!E31,BilProgA!F31,IF(L$2=BilProgA!K31,BilProgA!L31,IF(L$2='Bilişim Güv'!E31,'Bilişim Güv'!F31,IF(L$2='Bilişim Güv'!K31,'Bilişim Güv'!L31," "))))))))))))</f>
        <v xml:space="preserve"> </v>
      </c>
      <c r="F32" s="453"/>
      <c r="G32" s="133">
        <v>0.70833333333333304</v>
      </c>
      <c r="H32" s="135" t="str">
        <f>IF(L$2=BankaİÖ!E31,BankaİÖ!C31,IF(L$2=BankaİÖ!K31,BankaİÖ!I31,IF(L$2=SosGüvİÖ!E32,SosGüvİÖ!C32,IF(L$2=SosGüvİÖ!K32,SosGüvİÖ!I32," "))))</f>
        <v xml:space="preserve"> </v>
      </c>
      <c r="I32" s="134" t="str">
        <f>IF(L$2=BankaİÖ!E31,BankaİÖ!D31,IF(L$2=BankaİÖ!K31,BankaİÖ!J31,IF(L$2=SosGüvİÖ!E32,SosGüvİÖ!D32,IF(L$2=SosGüvİÖ!K32,SosGüvİÖ!J32," "))))</f>
        <v xml:space="preserve"> </v>
      </c>
      <c r="J32" s="137" t="str">
        <f>IF(L$2=BankaİÖ!E31,BankaİÖ!F31,IF(L$2=BankaİÖ!K31,BankaİÖ!L31,IF(L$2=SosGüvİÖ!E32,SosGüvİÖ!F32,IF(L$2=SosGüvİÖ!K32,SosGüvİÖ!L32," "))))</f>
        <v xml:space="preserve"> </v>
      </c>
      <c r="L32" s="257"/>
      <c r="M32" s="127" t="str">
        <f t="shared" si="0"/>
        <v xml:space="preserve"> </v>
      </c>
      <c r="N32" s="446"/>
      <c r="O32" s="145">
        <v>0.4513888888888889</v>
      </c>
      <c r="P32" s="136" t="str">
        <f>IF($L$2=Çağrı!E31,1," ")</f>
        <v xml:space="preserve"> </v>
      </c>
      <c r="Q32" s="136" t="str">
        <f>IF($L$2=Çağrı!K31,1," ")</f>
        <v xml:space="preserve"> </v>
      </c>
      <c r="R32" s="146" t="str">
        <f>IF($L$2=Muhasebe!E31,1," ")</f>
        <v xml:space="preserve"> </v>
      </c>
      <c r="S32" s="147" t="str">
        <f>IF($L$2=Muhasebe!K31,1," ")</f>
        <v xml:space="preserve"> </v>
      </c>
      <c r="T32" s="147" t="str">
        <f>IF($L$2=Banka!E31,1," ")</f>
        <v xml:space="preserve"> </v>
      </c>
      <c r="U32" s="147" t="str">
        <f>IF($L$2=Banka!K31,1," ")</f>
        <v xml:space="preserve"> </v>
      </c>
      <c r="V32" s="147" t="str">
        <f>IF($L$2=BilProgA!E31,1," ")</f>
        <v xml:space="preserve"> </v>
      </c>
      <c r="W32" s="136" t="str">
        <f>IF($L$2=BilProgA!K31,1," ")</f>
        <v xml:space="preserve"> </v>
      </c>
      <c r="X32" s="136" t="str">
        <f>IF($L$2='Bilişim Güv'!E31,1," ")</f>
        <v xml:space="preserve"> </v>
      </c>
      <c r="Y32" s="146" t="str">
        <f>IF($L$2='Bilişim Güv'!K31,1," ")</f>
        <v xml:space="preserve"> </v>
      </c>
      <c r="Z32" s="147" t="str">
        <f>IF($L$2=SosGüv!E31,1," ")</f>
        <v xml:space="preserve"> </v>
      </c>
      <c r="AA32" s="147" t="str">
        <f>IF($L$2=SosGüv!K31,1," ")</f>
        <v xml:space="preserve"> </v>
      </c>
      <c r="AB32" s="148" t="str">
        <f t="shared" si="1"/>
        <v xml:space="preserve"> </v>
      </c>
      <c r="AC32" s="149">
        <v>0.79166666666666663</v>
      </c>
      <c r="AD32" s="147" t="str">
        <f>IF($L$2=SosGüvİÖ!E32,1," ")</f>
        <v xml:space="preserve"> </v>
      </c>
      <c r="AE32" s="147" t="str">
        <f>IF($L$2=SosGüvİÖ!K32,1," ")</f>
        <v xml:space="preserve"> </v>
      </c>
      <c r="AF32" s="147" t="str">
        <f>IF($L$2=BankaİÖ!E31,1," ")</f>
        <v xml:space="preserve"> </v>
      </c>
      <c r="AG32" s="147" t="str">
        <f>IF($L$2=BankaİÖ!K31,1," ")</f>
        <v xml:space="preserve"> </v>
      </c>
      <c r="AH32" s="148" t="str">
        <f t="shared" si="2"/>
        <v xml:space="preserve"> </v>
      </c>
    </row>
    <row r="33" spans="1:34" s="120" customFormat="1" ht="9" customHeight="1" x14ac:dyDescent="0.25">
      <c r="A33" s="450"/>
      <c r="B33" s="133">
        <v>0.48958333333333331</v>
      </c>
      <c r="C33" s="134" t="str">
        <f>IF(L$2=Çağrı!E32,Çağrı!C32,IF(L$2=Çağrı!K32,Çağrı!I32,IF(L$2=Muhasebe!E32,Muhasebe!C32,IF(L$2=Muhasebe!K32,Muhasebe!I32,IF(L$2=Banka!E32,Banka!C32,IF(L$2=Banka!K32,Banka!I32,IF(L$2=SosGüv!E32,SosGüv!C32,IF(L$2=SosGüv!K32,SosGüv!I32,IF(L$2=BilProgA!E32,BilProgA!C32,IF(L$2=BilProgA!K32,BilProgA!I32,IF(L$2='Bilişim Güv'!E32,'Bilişim Güv'!C32,IF(L$2='Bilişim Güv'!K32,'Bilişim Güv'!I32," "))))))))))))</f>
        <v xml:space="preserve"> </v>
      </c>
      <c r="D33" s="135" t="str">
        <f>IF(L$2=Çağrı!E32,Çağrı!D32,IF(L$2=Çağrı!K32,Çağrı!J32,IF(L$2=Muhasebe!E32,Muhasebe!D32,IF(L$2=Muhasebe!K32,Muhasebe!J32,IF(L$2=Banka!E32,Banka!D32,IF(L$2=Banka!K32,Banka!J32,IF(L$2=SosGüv!E32,SosGüv!D32,IF(L$2=SosGüv!K32,SosGüv!J32,IF(L$2=BilProgA!E32,BilProgA!D32,IF(L$2=BilProgA!K32,BilProgA!J32,IF(L$2='Bilişim Güv'!E32,'Bilişim Güv'!D32,IF(L$2='Bilişim Güv'!K32,'Bilişim Güv'!J32," "))))))))))))</f>
        <v xml:space="preserve"> </v>
      </c>
      <c r="E33" s="352" t="str">
        <f>IF(L$2=Çağrı!E32,Çağrı!F32,IF(L$2=Çağrı!K32,Çağrı!L32,IF(L$2=Muhasebe!E32,Muhasebe!F32,IF(L$2=Muhasebe!K32,Muhasebe!L32,IF(L$2=Banka!E32,Banka!F32,IF(L$2=Banka!K32,Banka!L32,IF(L$2=SosGüv!E32,SosGüv!F32,IF(L$2=SosGüv!K32,SosGüv!L32,IF(L$2=BilProgA!E32,BilProgA!F32,IF(L$2=BilProgA!K32,BilProgA!L32,IF(L$2='Bilişim Güv'!E32,'Bilişim Güv'!F32,IF(L$2='Bilişim Güv'!K32,'Bilişim Güv'!L32," "))))))))))))</f>
        <v xml:space="preserve"> </v>
      </c>
      <c r="F33" s="453"/>
      <c r="G33" s="133">
        <v>0.75</v>
      </c>
      <c r="H33" s="135" t="str">
        <f>IF(L$2=BankaİÖ!E32,BankaİÖ!C32,IF(L$2=BankaİÖ!K32,BankaİÖ!I32,IF(L$2=SosGüvİÖ!E33,SosGüvİÖ!C33,IF(L$2=SosGüvİÖ!K33,SosGüvİÖ!I33," "))))</f>
        <v xml:space="preserve"> </v>
      </c>
      <c r="I33" s="134" t="str">
        <f>IF(L$2=BankaİÖ!E32,BankaİÖ!D32,IF(L$2=BankaİÖ!K32,BankaİÖ!J32,IF(L$2=SosGüvİÖ!E33,SosGüvİÖ!D33,IF(L$2=SosGüvİÖ!K33,SosGüvİÖ!J33," "))))</f>
        <v xml:space="preserve"> </v>
      </c>
      <c r="J33" s="137" t="str">
        <f>IF(L$2=BankaİÖ!E32,BankaİÖ!F32,IF(L$2=BankaİÖ!K32,BankaİÖ!L32,IF(L$2=SosGüvİÖ!E33,SosGüvİÖ!F33,IF(L$2=SosGüvİÖ!K33,SosGüvİÖ!L33," "))))</f>
        <v xml:space="preserve"> </v>
      </c>
      <c r="L33" s="257"/>
      <c r="M33" s="127" t="str">
        <f t="shared" si="0"/>
        <v xml:space="preserve"> </v>
      </c>
      <c r="N33" s="446"/>
      <c r="O33" s="138">
        <v>0.48958333333333331</v>
      </c>
      <c r="P33" s="139" t="str">
        <f>IF($L$2=Çağrı!E32,1," ")</f>
        <v xml:space="preserve"> </v>
      </c>
      <c r="Q33" s="139" t="str">
        <f>IF($L$2=Çağrı!K32,1," ")</f>
        <v xml:space="preserve"> </v>
      </c>
      <c r="R33" s="140" t="str">
        <f>IF($L$2=Muhasebe!E32,1," ")</f>
        <v xml:space="preserve"> </v>
      </c>
      <c r="S33" s="141" t="str">
        <f>IF($L$2=Muhasebe!K32,1," ")</f>
        <v xml:space="preserve"> </v>
      </c>
      <c r="T33" s="141" t="str">
        <f>IF($L$2=Banka!E32,1," ")</f>
        <v xml:space="preserve"> </v>
      </c>
      <c r="U33" s="141" t="str">
        <f>IF($L$2=Banka!K32,1," ")</f>
        <v xml:space="preserve"> </v>
      </c>
      <c r="V33" s="141" t="str">
        <f>IF($L$2=BilProgA!E32,1," ")</f>
        <v xml:space="preserve"> </v>
      </c>
      <c r="W33" s="139" t="str">
        <f>IF($L$2=BilProgA!K32,1," ")</f>
        <v xml:space="preserve"> </v>
      </c>
      <c r="X33" s="139" t="str">
        <f>IF($L$2='Bilişim Güv'!E32,1," ")</f>
        <v xml:space="preserve"> </v>
      </c>
      <c r="Y33" s="140" t="str">
        <f>IF($L$2='Bilişim Güv'!K32,1," ")</f>
        <v xml:space="preserve"> </v>
      </c>
      <c r="Z33" s="141" t="str">
        <f>IF($L$2=SosGüv!E32,1," ")</f>
        <v xml:space="preserve"> </v>
      </c>
      <c r="AA33" s="141" t="str">
        <f>IF($L$2=SosGüv!K32,1," ")</f>
        <v xml:space="preserve"> </v>
      </c>
      <c r="AB33" s="142" t="str">
        <f t="shared" si="1"/>
        <v xml:space="preserve"> </v>
      </c>
      <c r="AC33" s="143">
        <v>0.83333333333333337</v>
      </c>
      <c r="AD33" s="141" t="str">
        <f>IF($L$2=SosGüvİÖ!E33,1," ")</f>
        <v xml:space="preserve"> </v>
      </c>
      <c r="AE33" s="141" t="str">
        <f>IF($L$2=SosGüvİÖ!K33,1," ")</f>
        <v xml:space="preserve"> </v>
      </c>
      <c r="AF33" s="141" t="str">
        <f>IF($L$2=BankaİÖ!E32,1," ")</f>
        <v xml:space="preserve"> </v>
      </c>
      <c r="AG33" s="141" t="str">
        <f>IF($L$2=BankaİÖ!K32,1," ")</f>
        <v xml:space="preserve"> </v>
      </c>
      <c r="AH33" s="142" t="str">
        <f t="shared" si="2"/>
        <v xml:space="preserve"> </v>
      </c>
    </row>
    <row r="34" spans="1:34" s="120" customFormat="1" ht="9" customHeight="1" x14ac:dyDescent="0.25">
      <c r="A34" s="450"/>
      <c r="B34" s="133">
        <v>0.54166666666666663</v>
      </c>
      <c r="C34" s="134" t="str">
        <f>IF(L$2=Çağrı!E33,Çağrı!C33,IF(L$2=Çağrı!K33,Çağrı!I33,IF(L$2=Muhasebe!E33,Muhasebe!C33,IF(L$2=Muhasebe!K33,Muhasebe!I33,IF(L$2=Banka!E33,Banka!C33,IF(L$2=Banka!K33,Banka!I33,IF(L$2=SosGüv!E33,SosGüv!C33,IF(L$2=SosGüv!K33,SosGüv!I33,IF(L$2=BilProgA!E33,BilProgA!C33,IF(L$2=BilProgA!K33,BilProgA!I33,IF(L$2='Bilişim Güv'!E33,'Bilişim Güv'!C33,IF(L$2='Bilişim Güv'!K33,'Bilişim Güv'!I33," "))))))))))))</f>
        <v>MUV287</v>
      </c>
      <c r="D34" s="135" t="str">
        <f>IF(L$2=Çağrı!E33,Çağrı!D33,IF(L$2=Çağrı!K33,Çağrı!J33,IF(L$2=Muhasebe!E33,Muhasebe!D33,IF(L$2=Muhasebe!K33,Muhasebe!J33,IF(L$2=Banka!E33,Banka!D33,IF(L$2=Banka!K33,Banka!J33,IF(L$2=SosGüv!E33,SosGüv!D33,IF(L$2=SosGüv!K33,SosGüv!J33,IF(L$2=BilProgA!E33,BilProgA!D33,IF(L$2=BilProgA!K33,BilProgA!J33,IF(L$2='Bilişim Güv'!E33,'Bilişim Güv'!D33,IF(L$2='Bilişim Güv'!K33,'Bilişim Güv'!J33," "))))))))))))</f>
        <v>Girişimcilik ve İş Kurma</v>
      </c>
      <c r="E34" s="136" t="str">
        <f>IF(L$2=Çağrı!E33,Çağrı!F33,IF(L$2=Çağrı!K33,Çağrı!L33,IF(L$2=Muhasebe!E33,Muhasebe!F33,IF(L$2=Muhasebe!K33,Muhasebe!L33,IF(L$2=Banka!E33,Banka!F33,IF(L$2=Banka!K33,Banka!L33,IF(L$2=SosGüv!E33,SosGüv!F33,IF(L$2=SosGüv!K33,SosGüv!L33,IF(L$2=BilProgA!E33,BilProgA!F33,IF(L$2=BilProgA!K33,BilProgA!L33,IF(L$2='Bilişim Güv'!E33,'Bilişim Güv'!F33,IF(L$2='Bilişim Güv'!K33,'Bilişim Güv'!L33," "))))))))))))</f>
        <v>A201</v>
      </c>
      <c r="F34" s="453"/>
      <c r="G34" s="133">
        <v>0.79166666666666696</v>
      </c>
      <c r="H34" s="135" t="str">
        <f>IF(L$2=BankaİÖ!E33,BankaİÖ!C33,IF(L$2=BankaİÖ!K33,BankaİÖ!I33,IF(L$2=SosGüvİÖ!E34,SosGüvİÖ!C34,IF(L$2=SosGüvİÖ!K34,SosGüvİÖ!I34," "))))</f>
        <v xml:space="preserve"> </v>
      </c>
      <c r="I34" s="134" t="str">
        <f>IF(L$2=BankaİÖ!E33,BankaİÖ!D33,IF(L$2=BankaİÖ!K33,BankaİÖ!J33,IF(L$2=SosGüvİÖ!E34,SosGüvİÖ!D34,IF(L$2=SosGüvİÖ!K34,SosGüvİÖ!J34," "))))</f>
        <v xml:space="preserve"> </v>
      </c>
      <c r="J34" s="137" t="str">
        <f>IF(L$2=BankaİÖ!E33,BankaİÖ!F33,IF(L$2=BankaİÖ!K33,BankaİÖ!L33,IF(L$2=SosGüvİÖ!E34,SosGüvİÖ!F34,IF(L$2=SosGüvİÖ!K34,SosGüvİÖ!L34," "))))</f>
        <v xml:space="preserve"> </v>
      </c>
      <c r="L34" s="257"/>
      <c r="M34" s="127" t="str">
        <f t="shared" si="0"/>
        <v>Gündüzde   Çakışma var</v>
      </c>
      <c r="N34" s="446"/>
      <c r="O34" s="145">
        <v>0.54166666666666663</v>
      </c>
      <c r="P34" s="136" t="str">
        <f>IF($L$2=Çağrı!E33,1," ")</f>
        <v xml:space="preserve"> </v>
      </c>
      <c r="Q34" s="136" t="str">
        <f>IF($L$2=Çağrı!K33,1," ")</f>
        <v xml:space="preserve"> </v>
      </c>
      <c r="R34" s="146" t="str">
        <f>IF($L$2=Muhasebe!E33,1," ")</f>
        <v xml:space="preserve"> </v>
      </c>
      <c r="S34" s="147">
        <f>IF($L$2=Muhasebe!K33,1," ")</f>
        <v>1</v>
      </c>
      <c r="T34" s="147" t="str">
        <f>IF($L$2=Banka!E33,1," ")</f>
        <v xml:space="preserve"> </v>
      </c>
      <c r="U34" s="147">
        <f>IF($L$2=Banka!K33,1," ")</f>
        <v>1</v>
      </c>
      <c r="V34" s="147" t="str">
        <f>IF($L$2=BilProgA!E33,1," ")</f>
        <v xml:space="preserve"> </v>
      </c>
      <c r="W34" s="136" t="str">
        <f>IF($L$2=BilProgA!K33,1," ")</f>
        <v xml:space="preserve"> </v>
      </c>
      <c r="X34" s="136" t="str">
        <f>IF($L$2='Bilişim Güv'!E33,1," ")</f>
        <v xml:space="preserve"> </v>
      </c>
      <c r="Y34" s="146" t="str">
        <f>IF($L$2='Bilişim Güv'!K33,1," ")</f>
        <v xml:space="preserve"> </v>
      </c>
      <c r="Z34" s="147" t="str">
        <f>IF($L$2=SosGüv!E33,1," ")</f>
        <v xml:space="preserve"> </v>
      </c>
      <c r="AA34" s="147" t="str">
        <f>IF($L$2=SosGüv!K33,1," ")</f>
        <v xml:space="preserve"> </v>
      </c>
      <c r="AB34" s="148" t="str">
        <f t="shared" si="1"/>
        <v>Gündüzde</v>
      </c>
      <c r="AC34" s="149">
        <v>0.875</v>
      </c>
      <c r="AD34" s="147" t="str">
        <f>IF($L$2=SosGüvİÖ!E34,1," ")</f>
        <v xml:space="preserve"> </v>
      </c>
      <c r="AE34" s="147" t="str">
        <f>IF($L$2=SosGüvİÖ!K34,1," ")</f>
        <v xml:space="preserve"> </v>
      </c>
      <c r="AF34" s="147" t="str">
        <f>IF($L$2=BankaİÖ!E33,1," ")</f>
        <v xml:space="preserve"> </v>
      </c>
      <c r="AG34" s="147" t="str">
        <f>IF($L$2=BankaİÖ!K33,1," ")</f>
        <v xml:space="preserve"> </v>
      </c>
      <c r="AH34" s="148" t="str">
        <f t="shared" si="2"/>
        <v xml:space="preserve"> </v>
      </c>
    </row>
    <row r="35" spans="1:34" s="120" customFormat="1" ht="9" customHeight="1" x14ac:dyDescent="0.25">
      <c r="A35" s="450"/>
      <c r="B35" s="133">
        <v>0.58333333333333337</v>
      </c>
      <c r="C35" s="134" t="str">
        <f>IF(L$2=Çağrı!E34,Çağrı!C34,IF(L$2=Çağrı!K34,Çağrı!I34,IF(L$2=Muhasebe!E34,Muhasebe!C34,IF(L$2=Muhasebe!K34,Muhasebe!I34,IF(L$2=Banka!E34,Banka!C34,IF(L$2=Banka!K34,Banka!I34,IF(L$2=SosGüv!E34,SosGüv!C34,IF(L$2=SosGüv!K34,SosGüv!I34,IF(L$2=BilProgA!E34,BilProgA!C34,IF(L$2=BilProgA!K34,BilProgA!I34,IF(L$2='Bilişim Güv'!E34,'Bilişim Güv'!C34,IF(L$2='Bilişim Güv'!K34,'Bilişim Güv'!I34," "))))))))))))</f>
        <v>MUV287</v>
      </c>
      <c r="D35" s="135" t="str">
        <f>IF(L$2=Çağrı!E34,Çağrı!D34,IF(L$2=Çağrı!K34,Çağrı!J34,IF(L$2=Muhasebe!E34,Muhasebe!D34,IF(L$2=Muhasebe!K34,Muhasebe!J34,IF(L$2=Banka!E34,Banka!D34,IF(L$2=Banka!K34,Banka!J34,IF(L$2=SosGüv!E34,SosGüv!D34,IF(L$2=SosGüv!K34,SosGüv!J34,IF(L$2=BilProgA!E34,BilProgA!D34,IF(L$2=BilProgA!K34,BilProgA!J34,IF(L$2='Bilişim Güv'!E34,'Bilişim Güv'!D34,IF(L$2='Bilişim Güv'!K34,'Bilişim Güv'!J34," "))))))))))))</f>
        <v>Girişimcilik ve İş Kurma</v>
      </c>
      <c r="E35" s="136" t="str">
        <f>IF(L$2=Çağrı!E34,Çağrı!F34,IF(L$2=Çağrı!K34,Çağrı!L34,IF(L$2=Muhasebe!E34,Muhasebe!F34,IF(L$2=Muhasebe!K34,Muhasebe!L34,IF(L$2=Banka!E34,Banka!F34,IF(L$2=Banka!K34,Banka!L34,IF(L$2=SosGüv!E34,SosGüv!F34,IF(L$2=SosGüv!K34,SosGüv!L34,IF(L$2=BilProgA!E34,BilProgA!F34,IF(L$2=BilProgA!K34,BilProgA!L34,IF(L$2='Bilişim Güv'!E34,'Bilişim Güv'!F34,IF(L$2='Bilişim Güv'!K34,'Bilişim Güv'!L34," "))))))))))))</f>
        <v>A201</v>
      </c>
      <c r="F35" s="453"/>
      <c r="G35" s="133">
        <v>0.83333333333333304</v>
      </c>
      <c r="H35" s="135" t="str">
        <f>IF(L$2=BankaİÖ!E34,BankaİÖ!C34,IF(L$2=BankaİÖ!K34,BankaİÖ!I34,IF(L$2=SosGüvİÖ!E35,SosGüvİÖ!C35,IF(L$2=SosGüvİÖ!K35,SosGüvİÖ!I35," "))))</f>
        <v xml:space="preserve"> </v>
      </c>
      <c r="I35" s="134" t="str">
        <f>IF(L$2=BankaİÖ!E34,BankaİÖ!D34,IF(L$2=BankaİÖ!K34,BankaİÖ!J34,IF(L$2=SosGüvİÖ!E35,SosGüvİÖ!D35,IF(L$2=SosGüvİÖ!K35,SosGüvİÖ!J35," "))))</f>
        <v xml:space="preserve"> </v>
      </c>
      <c r="J35" s="137" t="str">
        <f>IF(L$2=BankaİÖ!E34,BankaİÖ!F34,IF(L$2=BankaİÖ!K34,BankaİÖ!L34,IF(L$2=SosGüvİÖ!E35,SosGüvİÖ!F35,IF(L$2=SosGüvİÖ!K35,SosGüvİÖ!L35," "))))</f>
        <v xml:space="preserve"> </v>
      </c>
      <c r="L35" s="257"/>
      <c r="M35" s="127" t="str">
        <f t="shared" si="0"/>
        <v>Gündüzde   Çakışma var</v>
      </c>
      <c r="N35" s="446"/>
      <c r="O35" s="138">
        <v>0.58333333333333337</v>
      </c>
      <c r="P35" s="139" t="str">
        <f>IF($L$2=Çağrı!E34,1," ")</f>
        <v xml:space="preserve"> </v>
      </c>
      <c r="Q35" s="139" t="str">
        <f>IF($L$2=Çağrı!K34,1," ")</f>
        <v xml:space="preserve"> </v>
      </c>
      <c r="R35" s="140" t="str">
        <f>IF($L$2=Muhasebe!E34,1," ")</f>
        <v xml:space="preserve"> </v>
      </c>
      <c r="S35" s="141">
        <f>IF($L$2=Muhasebe!K34,1," ")</f>
        <v>1</v>
      </c>
      <c r="T35" s="141" t="str">
        <f>IF($L$2=Banka!E34,1," ")</f>
        <v xml:space="preserve"> </v>
      </c>
      <c r="U35" s="141">
        <f>IF($L$2=Banka!K34,1," ")</f>
        <v>1</v>
      </c>
      <c r="V35" s="141" t="str">
        <f>IF($L$2=BilProgA!E34,1," ")</f>
        <v xml:space="preserve"> </v>
      </c>
      <c r="W35" s="139" t="str">
        <f>IF($L$2=BilProgA!K34,1," ")</f>
        <v xml:space="preserve"> </v>
      </c>
      <c r="X35" s="139" t="str">
        <f>IF($L$2='Bilişim Güv'!E34,1," ")</f>
        <v xml:space="preserve"> </v>
      </c>
      <c r="Y35" s="140" t="str">
        <f>IF($L$2='Bilişim Güv'!K34,1," ")</f>
        <v xml:space="preserve"> </v>
      </c>
      <c r="Z35" s="141" t="str">
        <f>IF($L$2=SosGüv!E34,1," ")</f>
        <v xml:space="preserve"> </v>
      </c>
      <c r="AA35" s="141" t="str">
        <f>IF($L$2=SosGüv!K34,1," ")</f>
        <v xml:space="preserve"> </v>
      </c>
      <c r="AB35" s="142" t="str">
        <f t="shared" si="1"/>
        <v>Gündüzde</v>
      </c>
      <c r="AC35" s="143">
        <v>0.91666666666666596</v>
      </c>
      <c r="AD35" s="141" t="str">
        <f>IF($L$2=SosGüvİÖ!E35,1," ")</f>
        <v xml:space="preserve"> </v>
      </c>
      <c r="AE35" s="141" t="str">
        <f>IF($L$2=SosGüvİÖ!K35,1," ")</f>
        <v xml:space="preserve"> </v>
      </c>
      <c r="AF35" s="141" t="str">
        <f>IF($L$2=BankaİÖ!E34,1," ")</f>
        <v xml:space="preserve"> </v>
      </c>
      <c r="AG35" s="141" t="str">
        <f>IF($L$2=BankaİÖ!K34,1," ")</f>
        <v xml:space="preserve"> </v>
      </c>
      <c r="AH35" s="142" t="str">
        <f t="shared" si="2"/>
        <v xml:space="preserve"> </v>
      </c>
    </row>
    <row r="36" spans="1:34" s="120" customFormat="1" ht="9" customHeight="1" x14ac:dyDescent="0.25">
      <c r="A36" s="450"/>
      <c r="B36" s="133">
        <v>0.625</v>
      </c>
      <c r="C36" s="134" t="str">
        <f>IF(L$2=Çağrı!E35,Çağrı!C35,IF(L$2=Çağrı!K35,Çağrı!I35,IF(L$2=Muhasebe!E35,Muhasebe!C35,IF(L$2=Muhasebe!K35,Muhasebe!I35,IF(L$2=Banka!E35,Banka!C35,IF(L$2=Banka!K35,Banka!I35,IF(L$2=SosGüv!E35,SosGüv!C35,IF(L$2=SosGüv!K35,SosGüv!I35,IF(L$2=BilProgA!E35,BilProgA!C35,IF(L$2=BilProgA!K35,BilProgA!I35,IF(L$2='Bilişim Güv'!E35,'Bilişim Güv'!C35,IF(L$2='Bilişim Güv'!K35,'Bilişim Güv'!I35," "))))))))))))</f>
        <v xml:space="preserve"> </v>
      </c>
      <c r="D36" s="135" t="str">
        <f>IF(L$2=Çağrı!E35,Çağrı!D35,IF(L$2=Çağrı!K35,Çağrı!J35,IF(L$2=Muhasebe!E35,Muhasebe!D35,IF(L$2=Muhasebe!K35,Muhasebe!J35,IF(L$2=Banka!E35,Banka!D35,IF(L$2=Banka!K35,Banka!J35,IF(L$2=SosGüv!E35,SosGüv!D35,IF(L$2=SosGüv!K35,SosGüv!J35,IF(L$2=BilProgA!E35,BilProgA!D35,IF(L$2=BilProgA!K35,BilProgA!J35,IF(L$2='Bilişim Güv'!E35,'Bilişim Güv'!D35,IF(L$2='Bilişim Güv'!K35,'Bilişim Güv'!J35," "))))))))))))</f>
        <v xml:space="preserve"> </v>
      </c>
      <c r="E36" s="136" t="str">
        <f>IF(L$2=Çağrı!E35,Çağrı!F35,IF(L$2=Çağrı!K35,Çağrı!L35,IF(L$2=Muhasebe!E35,Muhasebe!F35,IF(L$2=Muhasebe!K35,Muhasebe!L35,IF(L$2=Banka!E35,Banka!F35,IF(L$2=Banka!K35,Banka!L35,IF(L$2=SosGüv!E35,SosGüv!F35,IF(L$2=SosGüv!K35,SosGüv!L35,IF(L$2=BilProgA!E35,BilProgA!F35,IF(L$2=BilProgA!K35,BilProgA!L35,IF(L$2='Bilişim Güv'!E35,'Bilişim Güv'!F35,IF(L$2='Bilişim Güv'!K35,'Bilişim Güv'!L35," "))))))))))))</f>
        <v xml:space="preserve"> </v>
      </c>
      <c r="F36" s="453"/>
      <c r="G36" s="133">
        <v>0.875</v>
      </c>
      <c r="H36" s="135" t="str">
        <f>IF(L$2=BankaİÖ!E35,BankaİÖ!C35,IF(L$2=BankaİÖ!K35,BankaİÖ!I35,IF(L$2=SosGüvİÖ!E36,SosGüvİÖ!C36,IF(L$2=SosGüvİÖ!K36,SosGüvİÖ!I36," "))))</f>
        <v xml:space="preserve"> </v>
      </c>
      <c r="I36" s="134" t="str">
        <f>IF(L$2=BankaİÖ!E35,BankaİÖ!D35,IF(L$2=BankaİÖ!K35,BankaİÖ!J35,IF(L$2=SosGüvİÖ!E36,SosGüvİÖ!D36,IF(L$2=SosGüvİÖ!K36,SosGüvİÖ!J36," "))))</f>
        <v xml:space="preserve"> </v>
      </c>
      <c r="J36" s="137" t="str">
        <f>IF(L$2=BankaİÖ!E35,BankaİÖ!F35,IF(L$2=BankaİÖ!K35,BankaİÖ!L35,IF(L$2=SosGüvİÖ!E36,SosGüvİÖ!F36,IF(L$2=SosGüvİÖ!K36,SosGüvİÖ!L36," "))))</f>
        <v xml:space="preserve"> </v>
      </c>
      <c r="L36" s="257"/>
      <c r="M36" s="127" t="str">
        <f t="shared" si="0"/>
        <v xml:space="preserve"> </v>
      </c>
      <c r="N36" s="446"/>
      <c r="O36" s="145">
        <v>0.625</v>
      </c>
      <c r="P36" s="136" t="str">
        <f>IF($L$2=Çağrı!E35,1," ")</f>
        <v xml:space="preserve"> </v>
      </c>
      <c r="Q36" s="136" t="str">
        <f>IF($L$2=Çağrı!K35,1," ")</f>
        <v xml:space="preserve"> </v>
      </c>
      <c r="R36" s="146" t="str">
        <f>IF($L$2=Muhasebe!E35,1," ")</f>
        <v xml:space="preserve"> </v>
      </c>
      <c r="S36" s="147" t="str">
        <f>IF($L$2=Muhasebe!K35,1," ")</f>
        <v xml:space="preserve"> </v>
      </c>
      <c r="T36" s="147" t="str">
        <f>IF($L$2=Banka!E35,1," ")</f>
        <v xml:space="preserve"> </v>
      </c>
      <c r="U36" s="147" t="str">
        <f>IF($L$2=Banka!K35,1," ")</f>
        <v xml:space="preserve"> </v>
      </c>
      <c r="V36" s="147" t="str">
        <f>IF($L$2=BilProgA!E35,1," ")</f>
        <v xml:space="preserve"> </v>
      </c>
      <c r="W36" s="136" t="str">
        <f>IF($L$2=BilProgA!K35,1," ")</f>
        <v xml:space="preserve"> </v>
      </c>
      <c r="X36" s="136" t="str">
        <f>IF($L$2='Bilişim Güv'!E35,1," ")</f>
        <v xml:space="preserve"> </v>
      </c>
      <c r="Y36" s="146" t="str">
        <f>IF($L$2='Bilişim Güv'!K35,1," ")</f>
        <v xml:space="preserve"> </v>
      </c>
      <c r="Z36" s="147" t="str">
        <f>IF($L$2=SosGüv!E35,1," ")</f>
        <v xml:space="preserve"> </v>
      </c>
      <c r="AA36" s="147" t="str">
        <f>IF($L$2=SosGüv!K35,1," ")</f>
        <v xml:space="preserve"> </v>
      </c>
      <c r="AB36" s="148" t="str">
        <f t="shared" si="1"/>
        <v xml:space="preserve"> </v>
      </c>
      <c r="AC36" s="149">
        <v>0.625</v>
      </c>
      <c r="AD36" s="147" t="str">
        <f>IF($L$2=SosGüvİÖ!E36,1," ")</f>
        <v xml:space="preserve"> </v>
      </c>
      <c r="AE36" s="147" t="str">
        <f>IF($L$2=SosGüvİÖ!K36,1," ")</f>
        <v xml:space="preserve"> </v>
      </c>
      <c r="AF36" s="147" t="str">
        <f>IF($L$2=BankaİÖ!E35,1," ")</f>
        <v xml:space="preserve"> </v>
      </c>
      <c r="AG36" s="147" t="str">
        <f>IF($L$2=BankaİÖ!K35,1," ")</f>
        <v xml:space="preserve"> </v>
      </c>
      <c r="AH36" s="148" t="str">
        <f t="shared" si="2"/>
        <v xml:space="preserve"> </v>
      </c>
    </row>
    <row r="37" spans="1:34" s="120" customFormat="1" ht="9" customHeight="1" thickBot="1" x14ac:dyDescent="0.3">
      <c r="A37" s="451"/>
      <c r="B37" s="150">
        <v>0.66666666666666663</v>
      </c>
      <c r="C37" s="151" t="str">
        <f>IF(L$2=Çağrı!E36,Çağrı!C36,IF(L$2=Çağrı!K36,Çağrı!I36,IF(L$2=Muhasebe!E36,Muhasebe!C36,IF(L$2=Muhasebe!K36,Muhasebe!I36,IF(L$2=Banka!E36,Banka!C36,IF(L$2=Banka!K36,Banka!I36,IF(L$2=SosGüv!E36,SosGüv!C36,IF(L$2=SosGüv!K36,SosGüv!I36,IF(L$2=BilProgA!E36,BilProgA!C36,IF(L$2=BilProgA!K36,BilProgA!I36,IF(L$2='Bilişim Güv'!E36,'Bilişim Güv'!C36,IF(L$2='Bilişim Güv'!K36,'Bilişim Güv'!I36," "))))))))))))</f>
        <v xml:space="preserve"> </v>
      </c>
      <c r="D37" s="152" t="str">
        <f>IF(L$2=Çağrı!E36,Çağrı!D36,IF(L$2=Çağrı!K36,Çağrı!J36,IF(L$2=Muhasebe!E36,Muhasebe!D36,IF(L$2=Muhasebe!K36,Muhasebe!J36,IF(L$2=Banka!E36,Banka!D36,IF(L$2=Banka!K36,Banka!J36,IF(L$2=SosGüv!E36,SosGüv!D36,IF(L$2=SosGüv!K36,SosGüv!J36,IF(L$2=BilProgA!E36,BilProgA!D36,IF(L$2=BilProgA!K36,BilProgA!J36,IF(L$2='Bilişim Güv'!E36,'Bilişim Güv'!D36,IF(L$2='Bilişim Güv'!K36,'Bilişim Güv'!J36," "))))))))))))</f>
        <v xml:space="preserve"> </v>
      </c>
      <c r="E37" s="153" t="str">
        <f>IF(L$2=Çağrı!E36,Çağrı!F36,IF(L$2=Çağrı!K36,Çağrı!L36,IF(L$2=Muhasebe!E36,Muhasebe!F36,IF(L$2=Muhasebe!K36,Muhasebe!L36,IF(L$2=Banka!E36,Banka!F36,IF(L$2=Banka!K36,Banka!L36,IF(L$2=SosGüv!E36,SosGüv!F36,IF(L$2=SosGüv!K36,SosGüv!L36,IF(L$2=BilProgA!E36,BilProgA!F36,IF(L$2=BilProgA!K36,BilProgA!L36,IF(L$2='Bilişim Güv'!E36,'Bilişim Güv'!F36,IF(L$2='Bilişim Güv'!K36,'Bilişim Güv'!L36," "))))))))))))</f>
        <v xml:space="preserve"> </v>
      </c>
      <c r="F37" s="454"/>
      <c r="G37" s="150">
        <v>0.91666666666666596</v>
      </c>
      <c r="H37" s="152" t="str">
        <f>IF(L$2=BankaİÖ!E36,BankaİÖ!C36,IF(L$2=BankaİÖ!K36,BankaİÖ!I36,IF(L$2=SosGüvİÖ!E37,SosGüvİÖ!C37,IF(L$2=SosGüvİÖ!K37,SosGüvİÖ!I37," "))))</f>
        <v xml:space="preserve"> </v>
      </c>
      <c r="I37" s="151" t="str">
        <f>IF(L$2=BankaİÖ!E36,BankaİÖ!D36,IF(L$2=BankaİÖ!K36,BankaİÖ!J36,IF(L$2=SosGüvİÖ!E37,SosGüvİÖ!D37,IF(L$2=SosGüvİÖ!K37,SosGüvİÖ!J37," "))))</f>
        <v xml:space="preserve"> </v>
      </c>
      <c r="J37" s="154" t="str">
        <f>IF(L$2=BankaİÖ!E36,BankaİÖ!F36,IF(L$2=BankaİÖ!K36,BankaİÖ!L36,IF(L$2=SosGüvİÖ!E37,SosGüvİÖ!F37,IF(L$2=SosGüvİÖ!K37,SosGüvİÖ!L37," "))))</f>
        <v xml:space="preserve"> </v>
      </c>
      <c r="L37" s="257"/>
      <c r="M37" s="127" t="str">
        <f t="shared" si="0"/>
        <v xml:space="preserve"> </v>
      </c>
      <c r="N37" s="447"/>
      <c r="O37" s="155">
        <v>0.66666666666666663</v>
      </c>
      <c r="P37" s="156" t="str">
        <f>IF($L$2=Çağrı!E36,1," ")</f>
        <v xml:space="preserve"> </v>
      </c>
      <c r="Q37" s="156" t="str">
        <f>IF($L$2=Çağrı!K36,1," ")</f>
        <v xml:space="preserve"> </v>
      </c>
      <c r="R37" s="157" t="str">
        <f>IF($L$2=Muhasebe!E36,1," ")</f>
        <v xml:space="preserve"> </v>
      </c>
      <c r="S37" s="158" t="str">
        <f>IF($L$2=Muhasebe!K36,1," ")</f>
        <v xml:space="preserve"> </v>
      </c>
      <c r="T37" s="158" t="str">
        <f>IF($L$2=Banka!E36,1," ")</f>
        <v xml:space="preserve"> </v>
      </c>
      <c r="U37" s="158" t="str">
        <f>IF($L$2=Banka!K36,1," ")</f>
        <v xml:space="preserve"> </v>
      </c>
      <c r="V37" s="158" t="str">
        <f>IF($L$2=BilProgA!E36,1," ")</f>
        <v xml:space="preserve"> </v>
      </c>
      <c r="W37" s="156" t="str">
        <f>IF($L$2=BilProgA!K36,1," ")</f>
        <v xml:space="preserve"> </v>
      </c>
      <c r="X37" s="156" t="str">
        <f>IF($L$2='Bilişim Güv'!E36,1," ")</f>
        <v xml:space="preserve"> </v>
      </c>
      <c r="Y37" s="157" t="str">
        <f>IF($L$2='Bilişim Güv'!K36,1," ")</f>
        <v xml:space="preserve"> </v>
      </c>
      <c r="Z37" s="158" t="str">
        <f>IF($L$2=SosGüv!E36,1," ")</f>
        <v xml:space="preserve"> </v>
      </c>
      <c r="AA37" s="158" t="str">
        <f>IF($L$2=SosGüv!K36,1," ")</f>
        <v xml:space="preserve"> </v>
      </c>
      <c r="AB37" s="159" t="str">
        <f t="shared" si="1"/>
        <v xml:space="preserve"> </v>
      </c>
      <c r="AC37" s="160">
        <v>0.66666666666666663</v>
      </c>
      <c r="AD37" s="158" t="str">
        <f>IF($L$2=SosGüvİÖ!E37,1," ")</f>
        <v xml:space="preserve"> </v>
      </c>
      <c r="AE37" s="158" t="str">
        <f>IF($L$2=SosGüvİÖ!K37,1," ")</f>
        <v xml:space="preserve"> </v>
      </c>
      <c r="AF37" s="158" t="str">
        <f>IF($L$2=BankaİÖ!E36,1," ")</f>
        <v xml:space="preserve"> </v>
      </c>
      <c r="AG37" s="158" t="str">
        <f>IF($L$2=BankaİÖ!K36,1," ")</f>
        <v xml:space="preserve"> </v>
      </c>
      <c r="AH37" s="159" t="str">
        <f t="shared" si="2"/>
        <v xml:space="preserve"> </v>
      </c>
    </row>
    <row r="38" spans="1:34" s="120" customFormat="1" ht="9" customHeight="1" x14ac:dyDescent="0.25">
      <c r="A38" s="449" t="s">
        <v>8</v>
      </c>
      <c r="B38" s="122">
        <v>0.375</v>
      </c>
      <c r="C38" s="123" t="str">
        <f>IF(L$2=Çağrı!E37,Çağrı!C37,IF(L$2=Çağrı!K37,Çağrı!I37,IF(L$2=Muhasebe!E37,Muhasebe!C37,IF(L$2=Muhasebe!K37,Muhasebe!I37,IF(L$2=Banka!E37,Banka!C37,IF(L$2=Banka!K37,Banka!I37,IF(L$2=SosGüv!E37,SosGüv!C37,IF(L$2=SosGüv!K37,SosGüv!I37,IF(L$2=BilProgA!E37,BilProgA!C37,IF(L$2=BilProgA!K37,BilProgA!I37,IF(L$2='Bilişim Güv'!E37,'Bilişim Güv'!C37,IF(L$2='Bilişim Güv'!K37,'Bilişim Güv'!I37," "))))))))))))</f>
        <v>BİP207</v>
      </c>
      <c r="D38" s="124" t="str">
        <f>IF(L$2=Çağrı!E37,Çağrı!D37,IF(L$2=Çağrı!K37,Çağrı!J37,IF(L$2=Muhasebe!E37,Muhasebe!D37,IF(L$2=Muhasebe!K37,Muhasebe!J37,IF(L$2=Banka!E37,Banka!D37,IF(L$2=Banka!K37,Banka!J37,IF(L$2=SosGüv!E37,SosGüv!D37,IF(L$2=SosGüv!K37,SosGüv!J37,IF(L$2=BilProgA!E37,BilProgA!D37,IF(L$2=BilProgA!K37,BilProgA!J37,IF(L$2='Bilişim Güv'!E37,'Bilişim Güv'!D37,IF(L$2='Bilişim Güv'!K37,'Bilişim Güv'!J37," "))))))))))))</f>
        <v>Veri Tabanı-II</v>
      </c>
      <c r="E38" s="125" t="str">
        <f>IF(L$2=Çağrı!E37,Çağrı!F37,IF(L$2=Çağrı!K37,Çağrı!L37,IF(L$2=Muhasebe!E37,Muhasebe!F37,IF(L$2=Muhasebe!K37,Muhasebe!L37,IF(L$2=Banka!E37,Banka!F37,IF(L$2=Banka!K37,Banka!L37,IF(L$2=SosGüv!E37,SosGüv!F37,IF(L$2=SosGüv!K37,SosGüv!L37,IF(L$2=BilProgA!E37,BilProgA!F37,IF(L$2=BilProgA!K37,BilProgA!L37,IF(L$2='Bilişim Güv'!E37,'Bilişim Güv'!F37,IF(L$2='Bilişim Güv'!K37,'Bilişim Güv'!L37," "))))))))))))</f>
        <v>LAB2</v>
      </c>
      <c r="F38" s="452" t="s">
        <v>8</v>
      </c>
      <c r="G38" s="122">
        <v>0.625</v>
      </c>
      <c r="H38" s="124" t="str">
        <f>IF(L$2=BankaİÖ!E37,BankaİÖ!C37,IF(L$2=BankaİÖ!K37,BankaİÖ!I37,IF(L$2=SosGüvİÖ!E38,SosGüvİÖ!C38,IF(L$2=SosGüvİÖ!K38,SosGüvİÖ!I38," "))))</f>
        <v xml:space="preserve"> </v>
      </c>
      <c r="I38" s="123" t="str">
        <f>IF(L$2=BankaİÖ!E37,BankaİÖ!D37,IF(L$2=BankaİÖ!K37,BankaİÖ!J37,IF(L$2=SosGüvİÖ!E38,SosGüvİÖ!D38,IF(L$2=SosGüvİÖ!K38,SosGüvİÖ!J38," "))))</f>
        <v xml:space="preserve"> </v>
      </c>
      <c r="J38" s="126" t="str">
        <f>IF(L$2=BankaİÖ!E37,BankaİÖ!F37,IF(L$2=BankaİÖ!K37,BankaİÖ!L37,IF(L$2=SosGüvİÖ!E38,SosGüvİÖ!F38,IF(L$2=SosGüvİÖ!K38,SosGüvİÖ!L38," "))))</f>
        <v xml:space="preserve"> </v>
      </c>
      <c r="L38" s="257"/>
      <c r="M38" s="127" t="str">
        <f t="shared" si="0"/>
        <v xml:space="preserve"> </v>
      </c>
      <c r="N38" s="445" t="s">
        <v>8</v>
      </c>
      <c r="O38" s="128">
        <v>0.375</v>
      </c>
      <c r="P38" s="125" t="str">
        <f>IF($L$2=Çağrı!E37,1," ")</f>
        <v xml:space="preserve"> </v>
      </c>
      <c r="Q38" s="125" t="str">
        <f>IF($L$2=Çağrı!K37,1," ")</f>
        <v xml:space="preserve"> </v>
      </c>
      <c r="R38" s="129" t="str">
        <f>IF($L$2=Muhasebe!E37,1," ")</f>
        <v xml:space="preserve"> </v>
      </c>
      <c r="S38" s="130" t="str">
        <f>IF($L$2=Muhasebe!K37,1," ")</f>
        <v xml:space="preserve"> </v>
      </c>
      <c r="T38" s="130" t="str">
        <f>IF($L$2=Banka!E37,1," ")</f>
        <v xml:space="preserve"> </v>
      </c>
      <c r="U38" s="130" t="str">
        <f>IF($L$2=Banka!K37,1," ")</f>
        <v xml:space="preserve"> </v>
      </c>
      <c r="V38" s="130" t="str">
        <f>IF($L$2=BilProgA!E37,1," ")</f>
        <v xml:space="preserve"> </v>
      </c>
      <c r="W38" s="125">
        <f>IF($L$2=BilProgA!K37,1," ")</f>
        <v>1</v>
      </c>
      <c r="X38" s="125" t="str">
        <f>IF($L$2='Bilişim Güv'!E37,1," ")</f>
        <v xml:space="preserve"> </v>
      </c>
      <c r="Y38" s="129" t="str">
        <f>IF($L$2='Bilişim Güv'!K37,1," ")</f>
        <v xml:space="preserve"> </v>
      </c>
      <c r="Z38" s="130" t="str">
        <f>IF($L$2=SosGüv!E37,1," ")</f>
        <v xml:space="preserve"> </v>
      </c>
      <c r="AA38" s="130" t="str">
        <f>IF($L$2=SosGüv!K37,1," ")</f>
        <v xml:space="preserve"> </v>
      </c>
      <c r="AB38" s="131" t="str">
        <f t="shared" si="1"/>
        <v xml:space="preserve"> </v>
      </c>
      <c r="AC38" s="132">
        <v>0.70833333333333337</v>
      </c>
      <c r="AD38" s="130" t="str">
        <f>IF($L$2=SosGüvİÖ!E38,1," ")</f>
        <v xml:space="preserve"> </v>
      </c>
      <c r="AE38" s="130" t="str">
        <f>IF($L$2=SosGüvİÖ!K38,1," ")</f>
        <v xml:space="preserve"> </v>
      </c>
      <c r="AF38" s="130" t="str">
        <f>IF($L$2=BankaİÖ!E37,1," ")</f>
        <v xml:space="preserve"> </v>
      </c>
      <c r="AG38" s="130" t="str">
        <f>IF($L$2=BankaİÖ!K37,1," ")</f>
        <v xml:space="preserve"> </v>
      </c>
      <c r="AH38" s="131" t="str">
        <f t="shared" si="2"/>
        <v xml:space="preserve"> </v>
      </c>
    </row>
    <row r="39" spans="1:34" s="120" customFormat="1" ht="9" customHeight="1" x14ac:dyDescent="0.25">
      <c r="A39" s="450"/>
      <c r="B39" s="133">
        <v>0.41319444444444442</v>
      </c>
      <c r="C39" s="134" t="str">
        <f>IF(L$2=Çağrı!E38,Çağrı!C38,IF(L$2=Çağrı!K38,Çağrı!I38,IF(L$2=Muhasebe!E38,Muhasebe!C38,IF(L$2=Muhasebe!K38,Muhasebe!I38,IF(L$2=Banka!E38,Banka!C38,IF(L$2=Banka!K38,Banka!I38,IF(L$2=SosGüv!E38,SosGüv!C38,IF(L$2=SosGüv!K38,SosGüv!I38,IF(L$2=BilProgA!E38,BilProgA!C38,IF(L$2=BilProgA!K38,BilProgA!I38,IF(L$2='Bilişim Güv'!E38,'Bilişim Güv'!C38,IF(L$2='Bilişim Güv'!K38,'Bilişim Güv'!I38," "))))))))))))</f>
        <v>BİP207</v>
      </c>
      <c r="D39" s="135" t="str">
        <f>IF(L$2=Çağrı!E38,Çağrı!D38,IF(L$2=Çağrı!K38,Çağrı!J38,IF(L$2=Muhasebe!E38,Muhasebe!D38,IF(L$2=Muhasebe!K38,Muhasebe!J38,IF(L$2=Banka!E38,Banka!D38,IF(L$2=Banka!K38,Banka!J38,IF(L$2=SosGüv!E38,SosGüv!D38,IF(L$2=SosGüv!K38,SosGüv!J38,IF(L$2=BilProgA!E38,BilProgA!D38,IF(L$2=BilProgA!K38,BilProgA!J38,IF(L$2='Bilişim Güv'!E38,'Bilişim Güv'!D38,IF(L$2='Bilişim Güv'!K38,'Bilişim Güv'!J38," "))))))))))))</f>
        <v>Veri Tabanı-II</v>
      </c>
      <c r="E39" s="136" t="str">
        <f>IF(L$2=Çağrı!E38,Çağrı!F38,IF(L$2=Çağrı!K38,Çağrı!L38,IF(L$2=Muhasebe!E38,Muhasebe!F38,IF(L$2=Muhasebe!K38,Muhasebe!L38,IF(L$2=Banka!E38,Banka!F38,IF(L$2=Banka!K38,Banka!L38,IF(L$2=SosGüv!E38,SosGüv!F38,IF(L$2=SosGüv!K38,SosGüv!L38,IF(L$2=BilProgA!E38,BilProgA!F38,IF(L$2=BilProgA!K38,BilProgA!L38,IF(L$2='Bilişim Güv'!E38,'Bilişim Güv'!F38,IF(L$2='Bilişim Güv'!K38,'Bilişim Güv'!L38," "))))))))))))</f>
        <v>LAB2</v>
      </c>
      <c r="F39" s="453"/>
      <c r="G39" s="133">
        <v>0.66666666666666663</v>
      </c>
      <c r="H39" s="135" t="str">
        <f>IF(L$2=BankaİÖ!E38,BankaİÖ!C38,IF(L$2=BankaİÖ!K38,BankaİÖ!I38,IF(L$2=SosGüvİÖ!E39,SosGüvİÖ!C39,IF(L$2=SosGüvİÖ!K39,SosGüvİÖ!I39," "))))</f>
        <v xml:space="preserve"> </v>
      </c>
      <c r="I39" s="134" t="str">
        <f>IF(L$2=BankaİÖ!E38,BankaİÖ!D38,IF(L$2=BankaİÖ!K38,BankaİÖ!J38,IF(L$2=SosGüvİÖ!E39,SosGüvİÖ!D39,IF(L$2=SosGüvİÖ!K39,SosGüvİÖ!J39," "))))</f>
        <v xml:space="preserve"> </v>
      </c>
      <c r="J39" s="137" t="str">
        <f>IF(L$2=BankaİÖ!E38,BankaİÖ!F38,IF(L$2=BankaİÖ!K38,BankaİÖ!L38,IF(L$2=SosGüvİÖ!E39,SosGüvİÖ!F39,IF(L$2=SosGüvİÖ!K39,SosGüvİÖ!L39," "))))</f>
        <v xml:space="preserve"> </v>
      </c>
      <c r="L39" s="257"/>
      <c r="M39" s="127" t="str">
        <f t="shared" si="0"/>
        <v xml:space="preserve"> </v>
      </c>
      <c r="N39" s="446"/>
      <c r="O39" s="138">
        <v>0.41319444444444442</v>
      </c>
      <c r="P39" s="139" t="str">
        <f>IF($L$2=Çağrı!E38,1," ")</f>
        <v xml:space="preserve"> </v>
      </c>
      <c r="Q39" s="139" t="str">
        <f>IF($L$2=Çağrı!K38,1," ")</f>
        <v xml:space="preserve"> </v>
      </c>
      <c r="R39" s="140" t="str">
        <f>IF($L$2=Muhasebe!E38,1," ")</f>
        <v xml:space="preserve"> </v>
      </c>
      <c r="S39" s="141" t="str">
        <f>IF($L$2=Muhasebe!K38,1," ")</f>
        <v xml:space="preserve"> </v>
      </c>
      <c r="T39" s="141" t="str">
        <f>IF($L$2=Banka!E38,1," ")</f>
        <v xml:space="preserve"> </v>
      </c>
      <c r="U39" s="141" t="str">
        <f>IF($L$2=Banka!K38,1," ")</f>
        <v xml:space="preserve"> </v>
      </c>
      <c r="V39" s="141" t="str">
        <f>IF($L$2=BilProgA!E38,1," ")</f>
        <v xml:space="preserve"> </v>
      </c>
      <c r="W39" s="139">
        <f>IF($L$2=BilProgA!K38,1," ")</f>
        <v>1</v>
      </c>
      <c r="X39" s="139" t="str">
        <f>IF($L$2='Bilişim Güv'!E38,1," ")</f>
        <v xml:space="preserve"> </v>
      </c>
      <c r="Y39" s="140" t="str">
        <f>IF($L$2='Bilişim Güv'!K38,1," ")</f>
        <v xml:space="preserve"> </v>
      </c>
      <c r="Z39" s="141" t="str">
        <f>IF($L$2=SosGüv!E38,1," ")</f>
        <v xml:space="preserve"> </v>
      </c>
      <c r="AA39" s="141" t="str">
        <f>IF($L$2=SosGüv!K38,1," ")</f>
        <v xml:space="preserve"> </v>
      </c>
      <c r="AB39" s="142" t="str">
        <f t="shared" si="1"/>
        <v xml:space="preserve"> </v>
      </c>
      <c r="AC39" s="143">
        <v>0.75</v>
      </c>
      <c r="AD39" s="141" t="str">
        <f>IF($L$2=SosGüvİÖ!E39,1," ")</f>
        <v xml:space="preserve"> </v>
      </c>
      <c r="AE39" s="141" t="str">
        <f>IF($L$2=SosGüvİÖ!K39,1," ")</f>
        <v xml:space="preserve"> </v>
      </c>
      <c r="AF39" s="141" t="str">
        <f>IF($L$2=BankaİÖ!E38,1," ")</f>
        <v xml:space="preserve"> </v>
      </c>
      <c r="AG39" s="141" t="str">
        <f>IF($L$2=BankaİÖ!K38,1," ")</f>
        <v xml:space="preserve"> </v>
      </c>
      <c r="AH39" s="142" t="str">
        <f t="shared" si="2"/>
        <v xml:space="preserve"> </v>
      </c>
    </row>
    <row r="40" spans="1:34" s="120" customFormat="1" ht="9" customHeight="1" x14ac:dyDescent="0.25">
      <c r="A40" s="450"/>
      <c r="B40" s="133">
        <v>0.4513888888888889</v>
      </c>
      <c r="C40" s="134" t="str">
        <f>IF(L$2=Çağrı!E39,Çağrı!C39,IF(L$2=Çağrı!K39,Çağrı!I39,IF(L$2=Muhasebe!E39,Muhasebe!C39,IF(L$2=Muhasebe!K39,Muhasebe!I39,IF(L$2=Banka!E39,Banka!C39,IF(L$2=Banka!K39,Banka!I39,IF(L$2=SosGüv!E39,SosGüv!C39,IF(L$2=SosGüv!K39,SosGüv!I39,IF(L$2=BilProgA!E39,BilProgA!C39,IF(L$2=BilProgA!K39,BilProgA!I39,IF(L$2='Bilişim Güv'!E39,'Bilişim Güv'!C39,IF(L$2='Bilişim Güv'!K39,'Bilişim Güv'!I39," "))))))))))))</f>
        <v>BİP207</v>
      </c>
      <c r="D40" s="135" t="str">
        <f>IF(L$2=Çağrı!E39,Çağrı!D39,IF(L$2=Çağrı!K39,Çağrı!J39,IF(L$2=Muhasebe!E39,Muhasebe!D39,IF(L$2=Muhasebe!K39,Muhasebe!J39,IF(L$2=Banka!E39,Banka!D39,IF(L$2=Banka!K39,Banka!J39,IF(L$2=SosGüv!E39,SosGüv!D39,IF(L$2=SosGüv!K39,SosGüv!J39,IF(L$2=BilProgA!E39,BilProgA!D39,IF(L$2=BilProgA!K39,BilProgA!J39,IF(L$2='Bilişim Güv'!E39,'Bilişim Güv'!D39,IF(L$2='Bilişim Güv'!K39,'Bilişim Güv'!J39," "))))))))))))</f>
        <v>Veri Tabanı-II</v>
      </c>
      <c r="E40" s="136" t="str">
        <f>IF(L$2=Çağrı!E39,Çağrı!F39,IF(L$2=Çağrı!K39,Çağrı!L39,IF(L$2=Muhasebe!E39,Muhasebe!F39,IF(L$2=Muhasebe!K39,Muhasebe!L39,IF(L$2=Banka!E39,Banka!F39,IF(L$2=Banka!K39,Banka!L39,IF(L$2=SosGüv!E39,SosGüv!F39,IF(L$2=SosGüv!K39,SosGüv!L39,IF(L$2=BilProgA!E39,BilProgA!F39,IF(L$2=BilProgA!K39,BilProgA!L39,IF(L$2='Bilişim Güv'!E39,'Bilişim Güv'!F39,IF(L$2='Bilişim Güv'!K39,'Bilişim Güv'!L39," "))))))))))))</f>
        <v>LAB2</v>
      </c>
      <c r="F40" s="453"/>
      <c r="G40" s="133">
        <v>0.70833333333333304</v>
      </c>
      <c r="H40" s="135" t="str">
        <f>IF(L$2=BankaİÖ!E39,BankaİÖ!C39,IF(L$2=BankaİÖ!K39,BankaİÖ!I39,IF(L$2=SosGüvİÖ!E40,SosGüvİÖ!C40,IF(L$2=SosGüvİÖ!K40,SosGüvİÖ!I40," "))))</f>
        <v xml:space="preserve"> </v>
      </c>
      <c r="I40" s="134" t="str">
        <f>IF(L$2=BankaİÖ!E39,BankaİÖ!D39,IF(L$2=BankaİÖ!K39,BankaİÖ!J39,IF(L$2=SosGüvİÖ!E40,SosGüvİÖ!D40,IF(L$2=SosGüvİÖ!K40,SosGüvİÖ!J40," "))))</f>
        <v xml:space="preserve"> </v>
      </c>
      <c r="J40" s="137" t="str">
        <f>IF(L$2=BankaİÖ!E39,BankaİÖ!F39,IF(L$2=BankaİÖ!K39,BankaİÖ!L39,IF(L$2=SosGüvİÖ!E40,SosGüvİÖ!F40,IF(L$2=SosGüvİÖ!K40,SosGüvİÖ!L40," "))))</f>
        <v xml:space="preserve"> </v>
      </c>
      <c r="L40" s="257"/>
      <c r="M40" s="127" t="str">
        <f t="shared" si="0"/>
        <v xml:space="preserve"> </v>
      </c>
      <c r="N40" s="446"/>
      <c r="O40" s="145">
        <v>0.4513888888888889</v>
      </c>
      <c r="P40" s="136" t="str">
        <f>IF($L$2=Çağrı!E39,1," ")</f>
        <v xml:space="preserve"> </v>
      </c>
      <c r="Q40" s="136" t="str">
        <f>IF($L$2=Çağrı!K39,1," ")</f>
        <v xml:space="preserve"> </v>
      </c>
      <c r="R40" s="146" t="str">
        <f>IF($L$2=Muhasebe!E39,1," ")</f>
        <v xml:space="preserve"> </v>
      </c>
      <c r="S40" s="147" t="str">
        <f>IF($L$2=Muhasebe!K39,1," ")</f>
        <v xml:space="preserve"> </v>
      </c>
      <c r="T40" s="147" t="str">
        <f>IF($L$2=Banka!E39,1," ")</f>
        <v xml:space="preserve"> </v>
      </c>
      <c r="U40" s="147" t="str">
        <f>IF($L$2=Banka!K39,1," ")</f>
        <v xml:space="preserve"> </v>
      </c>
      <c r="V40" s="147" t="str">
        <f>IF($L$2=BilProgA!E39,1," ")</f>
        <v xml:space="preserve"> </v>
      </c>
      <c r="W40" s="136">
        <f>IF($L$2=BilProgA!K39,1," ")</f>
        <v>1</v>
      </c>
      <c r="X40" s="136" t="str">
        <f>IF($L$2='Bilişim Güv'!E39,1," ")</f>
        <v xml:space="preserve"> </v>
      </c>
      <c r="Y40" s="146" t="str">
        <f>IF($L$2='Bilişim Güv'!K39,1," ")</f>
        <v xml:space="preserve"> </v>
      </c>
      <c r="Z40" s="147" t="str">
        <f>IF($L$2=SosGüv!E39,1," ")</f>
        <v xml:space="preserve"> </v>
      </c>
      <c r="AA40" s="147" t="str">
        <f>IF($L$2=SosGüv!K39,1," ")</f>
        <v xml:space="preserve"> </v>
      </c>
      <c r="AB40" s="148" t="str">
        <f t="shared" si="1"/>
        <v xml:space="preserve"> </v>
      </c>
      <c r="AC40" s="149">
        <v>0.79166666666666663</v>
      </c>
      <c r="AD40" s="147" t="str">
        <f>IF($L$2=SosGüvİÖ!E40,1," ")</f>
        <v xml:space="preserve"> </v>
      </c>
      <c r="AE40" s="147" t="str">
        <f>IF($L$2=SosGüvİÖ!K40,1," ")</f>
        <v xml:space="preserve"> </v>
      </c>
      <c r="AF40" s="147" t="str">
        <f>IF($L$2=BankaİÖ!E39,1," ")</f>
        <v xml:space="preserve"> </v>
      </c>
      <c r="AG40" s="147" t="str">
        <f>IF($L$2=BankaİÖ!K39,1," ")</f>
        <v xml:space="preserve"> </v>
      </c>
      <c r="AH40" s="148" t="str">
        <f t="shared" si="2"/>
        <v xml:space="preserve"> </v>
      </c>
    </row>
    <row r="41" spans="1:34" s="120" customFormat="1" ht="9" customHeight="1" x14ac:dyDescent="0.25">
      <c r="A41" s="450"/>
      <c r="B41" s="133">
        <v>0.48958333333333331</v>
      </c>
      <c r="C41" s="134" t="str">
        <f>IF(L$2=Çağrı!E40,Çağrı!C40,IF(L$2=Çağrı!K40,Çağrı!I40,IF(L$2=Muhasebe!E40,Muhasebe!C40,IF(L$2=Muhasebe!K40,Muhasebe!I40,IF(L$2=Banka!E40,Banka!C40,IF(L$2=Banka!K40,Banka!I40,IF(L$2=SosGüv!E40,SosGüv!C40,IF(L$2=SosGüv!K40,SosGüv!I40,IF(L$2=BilProgA!E40,BilProgA!C40,IF(L$2=BilProgA!K40,BilProgA!I40,IF(L$2='Bilişim Güv'!E40,'Bilişim Güv'!C40,IF(L$2='Bilişim Güv'!K40,'Bilişim Güv'!I40," "))))))))))))</f>
        <v>BİP207</v>
      </c>
      <c r="D41" s="135" t="str">
        <f>IF(L$2=Çağrı!E40,Çağrı!D40,IF(L$2=Çağrı!K40,Çağrı!J40,IF(L$2=Muhasebe!E40,Muhasebe!D40,IF(L$2=Muhasebe!K40,Muhasebe!J40,IF(L$2=Banka!E40,Banka!D40,IF(L$2=Banka!K40,Banka!J40,IF(L$2=SosGüv!E40,SosGüv!D40,IF(L$2=SosGüv!K40,SosGüv!J40,IF(L$2=BilProgA!E40,BilProgA!D40,IF(L$2=BilProgA!K40,BilProgA!J40,IF(L$2='Bilişim Güv'!E40,'Bilişim Güv'!D40,IF(L$2='Bilişim Güv'!K40,'Bilişim Güv'!J40," "))))))))))))</f>
        <v>Veri Tabanı-II</v>
      </c>
      <c r="E41" s="136" t="str">
        <f>IF(L$2=Çağrı!E40,Çağrı!F40,IF(L$2=Çağrı!K40,Çağrı!L40,IF(L$2=Muhasebe!E40,Muhasebe!F40,IF(L$2=Muhasebe!K40,Muhasebe!L40,IF(L$2=Banka!E40,Banka!F40,IF(L$2=Banka!K40,Banka!L40,IF(L$2=SosGüv!E40,SosGüv!F40,IF(L$2=SosGüv!K40,SosGüv!L40,IF(L$2=BilProgA!E40,BilProgA!F40,IF(L$2=BilProgA!K40,BilProgA!L40,IF(L$2='Bilişim Güv'!E40,'Bilişim Güv'!F40,IF(L$2='Bilişim Güv'!K40,'Bilişim Güv'!L40," "))))))))))))</f>
        <v>LAB2</v>
      </c>
      <c r="F41" s="453"/>
      <c r="G41" s="133">
        <v>0.75</v>
      </c>
      <c r="H41" s="135" t="str">
        <f>IF(L$2=BankaİÖ!E40,BankaİÖ!C40,IF(L$2=BankaİÖ!K40,BankaİÖ!I40,IF(L$2=SosGüvİÖ!E41,SosGüvİÖ!C41,IF(L$2=SosGüvİÖ!K41,SosGüvİÖ!I41," "))))</f>
        <v xml:space="preserve"> </v>
      </c>
      <c r="I41" s="134" t="str">
        <f>IF(L$2=BankaİÖ!E40,BankaİÖ!D40,IF(L$2=BankaİÖ!K40,BankaİÖ!J40,IF(L$2=SosGüvİÖ!E41,SosGüvİÖ!D41,IF(L$2=SosGüvİÖ!K41,SosGüvİÖ!J41," "))))</f>
        <v xml:space="preserve"> </v>
      </c>
      <c r="J41" s="137" t="str">
        <f>IF(L$2=BankaİÖ!E40,BankaİÖ!F40,IF(L$2=BankaİÖ!K40,BankaİÖ!L40,IF(L$2=SosGüvİÖ!E41,SosGüvİÖ!F41,IF(L$2=SosGüvİÖ!K41,SosGüvİÖ!L41," "))))</f>
        <v xml:space="preserve"> </v>
      </c>
      <c r="L41" s="257"/>
      <c r="M41" s="127" t="str">
        <f t="shared" si="0"/>
        <v xml:space="preserve"> </v>
      </c>
      <c r="N41" s="446"/>
      <c r="O41" s="138">
        <v>0.48958333333333331</v>
      </c>
      <c r="P41" s="139" t="str">
        <f>IF($L$2=Çağrı!E40,1," ")</f>
        <v xml:space="preserve"> </v>
      </c>
      <c r="Q41" s="139" t="str">
        <f>IF($L$2=Çağrı!K40,1," ")</f>
        <v xml:space="preserve"> </v>
      </c>
      <c r="R41" s="140" t="str">
        <f>IF($L$2=Muhasebe!E40,1," ")</f>
        <v xml:space="preserve"> </v>
      </c>
      <c r="S41" s="141" t="str">
        <f>IF($L$2=Muhasebe!K40,1," ")</f>
        <v xml:space="preserve"> </v>
      </c>
      <c r="T41" s="141" t="str">
        <f>IF($L$2=Banka!E40,1," ")</f>
        <v xml:space="preserve"> </v>
      </c>
      <c r="U41" s="141" t="str">
        <f>IF($L$2=Banka!K40,1," ")</f>
        <v xml:space="preserve"> </v>
      </c>
      <c r="V41" s="141" t="str">
        <f>IF($L$2=BilProgA!E40,1," ")</f>
        <v xml:space="preserve"> </v>
      </c>
      <c r="W41" s="139">
        <f>IF($L$2=BilProgA!K40,1," ")</f>
        <v>1</v>
      </c>
      <c r="X41" s="139" t="str">
        <f>IF($L$2='Bilişim Güv'!E40,1," ")</f>
        <v xml:space="preserve"> </v>
      </c>
      <c r="Y41" s="140" t="str">
        <f>IF($L$2='Bilişim Güv'!K40,1," ")</f>
        <v xml:space="preserve"> </v>
      </c>
      <c r="Z41" s="141" t="str">
        <f>IF($L$2=SosGüv!E40,1," ")</f>
        <v xml:space="preserve"> </v>
      </c>
      <c r="AA41" s="141" t="str">
        <f>IF($L$2=SosGüv!K40,1," ")</f>
        <v xml:space="preserve"> </v>
      </c>
      <c r="AB41" s="142" t="str">
        <f t="shared" si="1"/>
        <v xml:space="preserve"> </v>
      </c>
      <c r="AC41" s="143">
        <v>0.83333333333333337</v>
      </c>
      <c r="AD41" s="141" t="str">
        <f>IF($L$2=SosGüvİÖ!E41,1," ")</f>
        <v xml:space="preserve"> </v>
      </c>
      <c r="AE41" s="141" t="str">
        <f>IF($L$2=SosGüvİÖ!K41,1," ")</f>
        <v xml:space="preserve"> </v>
      </c>
      <c r="AF41" s="141" t="str">
        <f>IF($L$2=BankaİÖ!E40,1," ")</f>
        <v xml:space="preserve"> </v>
      </c>
      <c r="AG41" s="141" t="str">
        <f>IF($L$2=BankaİÖ!K40,1," ")</f>
        <v xml:space="preserve"> </v>
      </c>
      <c r="AH41" s="142" t="str">
        <f t="shared" si="2"/>
        <v xml:space="preserve"> </v>
      </c>
    </row>
    <row r="42" spans="1:34" s="120" customFormat="1" ht="9" customHeight="1" x14ac:dyDescent="0.25">
      <c r="A42" s="450"/>
      <c r="B42" s="133">
        <v>0.54166666666666663</v>
      </c>
      <c r="C42" s="134" t="str">
        <f>IF(L$2=Çağrı!E41,Çağrı!C41,IF(L$2=Çağrı!K41,Çağrı!I41,IF(L$2=Muhasebe!E41,Muhasebe!C41,IF(L$2=Muhasebe!K41,Muhasebe!I41,IF(L$2=Banka!E41,Banka!C41,IF(L$2=Banka!K41,Banka!I41,IF(L$2=SosGüv!E41,SosGüv!C41,IF(L$2=SosGüv!K41,SosGüv!I41,IF(L$2=BilProgA!E41,BilProgA!C41,IF(L$2=BilProgA!K41,BilProgA!I41,IF(L$2='Bilişim Güv'!E41,'Bilişim Güv'!C41,IF(L$2='Bilişim Güv'!K41,'Bilişim Güv'!I41," "))))))))))))</f>
        <v>BİP203</v>
      </c>
      <c r="D42" s="135" t="str">
        <f>IF(L$2=Çağrı!E41,Çağrı!D41,IF(L$2=Çağrı!K41,Çağrı!J41,IF(L$2=Muhasebe!E41,Muhasebe!D41,IF(L$2=Muhasebe!K41,Muhasebe!J41,IF(L$2=Banka!E41,Banka!D41,IF(L$2=Banka!K41,Banka!J41,IF(L$2=SosGüv!E41,SosGüv!D41,IF(L$2=SosGüv!K41,SosGüv!J41,IF(L$2=BilProgA!E41,BilProgA!D41,IF(L$2=BilProgA!K41,BilProgA!J41,IF(L$2='Bilişim Güv'!E41,'Bilişim Güv'!D41,IF(L$2='Bilişim Güv'!K41,'Bilişim Güv'!J41," "))))))))))))</f>
        <v>İnternet Programcılığı-I (A Şubesi)</v>
      </c>
      <c r="E42" s="136" t="str">
        <f>IF(L$2=Çağrı!E41,Çağrı!F41,IF(L$2=Çağrı!K41,Çağrı!L41,IF(L$2=Muhasebe!E41,Muhasebe!F41,IF(L$2=Muhasebe!K41,Muhasebe!L41,IF(L$2=Banka!E41,Banka!F41,IF(L$2=Banka!K41,Banka!L41,IF(L$2=SosGüv!E41,SosGüv!F41,IF(L$2=SosGüv!K41,SosGüv!L41,IF(L$2=BilProgA!E41,BilProgA!F41,IF(L$2=BilProgA!K41,BilProgA!L41,IF(L$2='Bilişim Güv'!E41,'Bilişim Güv'!F41,IF(L$2='Bilişim Güv'!K41,'Bilişim Güv'!L41," "))))))))))))</f>
        <v>LAB1</v>
      </c>
      <c r="F42" s="453"/>
      <c r="G42" s="133">
        <v>0.79166666666666696</v>
      </c>
      <c r="H42" s="135" t="str">
        <f>IF(L$2=BankaİÖ!E41,BankaİÖ!C41,IF(L$2=BankaİÖ!K41,BankaİÖ!I41,IF(L$2=SosGüvİÖ!E42,SosGüvİÖ!C42,IF(L$2=SosGüvİÖ!K42,SosGüvİÖ!I42," "))))</f>
        <v xml:space="preserve"> </v>
      </c>
      <c r="I42" s="134" t="str">
        <f>IF(L$2=BankaİÖ!E41,BankaİÖ!D41,IF(L$2=BankaİÖ!K41,BankaİÖ!J41,IF(L$2=SosGüvİÖ!E42,SosGüvİÖ!D42,IF(L$2=SosGüvİÖ!K42,SosGüvİÖ!J42," "))))</f>
        <v xml:space="preserve"> </v>
      </c>
      <c r="J42" s="137" t="str">
        <f>IF(L$2=BankaİÖ!E41,BankaİÖ!F41,IF(L$2=BankaİÖ!K41,BankaİÖ!L41,IF(L$2=SosGüvİÖ!E42,SosGüvİÖ!F42,IF(L$2=SosGüvİÖ!K42,SosGüvİÖ!L42," "))))</f>
        <v xml:space="preserve"> </v>
      </c>
      <c r="L42" s="257"/>
      <c r="M42" s="127" t="str">
        <f t="shared" si="0"/>
        <v xml:space="preserve"> </v>
      </c>
      <c r="N42" s="446"/>
      <c r="O42" s="145">
        <v>0.54166666666666663</v>
      </c>
      <c r="P42" s="136" t="str">
        <f>IF($L$2=Çağrı!E41,1," ")</f>
        <v xml:space="preserve"> </v>
      </c>
      <c r="Q42" s="136" t="str">
        <f>IF($L$2=Çağrı!K41,1," ")</f>
        <v xml:space="preserve"> </v>
      </c>
      <c r="R42" s="146" t="str">
        <f>IF($L$2=Muhasebe!E41,1," ")</f>
        <v xml:space="preserve"> </v>
      </c>
      <c r="S42" s="147" t="str">
        <f>IF($L$2=Muhasebe!K41,1," ")</f>
        <v xml:space="preserve"> </v>
      </c>
      <c r="T42" s="147" t="str">
        <f>IF($L$2=Banka!E41,1," ")</f>
        <v xml:space="preserve"> </v>
      </c>
      <c r="U42" s="147" t="str">
        <f>IF($L$2=Banka!K41,1," ")</f>
        <v xml:space="preserve"> </v>
      </c>
      <c r="V42" s="147" t="str">
        <f>IF($L$2=BilProgA!E41,1," ")</f>
        <v xml:space="preserve"> </v>
      </c>
      <c r="W42" s="136">
        <f>IF($L$2=BilProgA!K41,1," ")</f>
        <v>1</v>
      </c>
      <c r="X42" s="136" t="str">
        <f>IF($L$2='Bilişim Güv'!E41,1," ")</f>
        <v xml:space="preserve"> </v>
      </c>
      <c r="Y42" s="146" t="str">
        <f>IF($L$2='Bilişim Güv'!K41,1," ")</f>
        <v xml:space="preserve"> </v>
      </c>
      <c r="Z42" s="147" t="str">
        <f>IF($L$2=SosGüv!E41,1," ")</f>
        <v xml:space="preserve"> </v>
      </c>
      <c r="AA42" s="147" t="str">
        <f>IF($L$2=SosGüv!K41,1," ")</f>
        <v xml:space="preserve"> </v>
      </c>
      <c r="AB42" s="148" t="str">
        <f t="shared" si="1"/>
        <v xml:space="preserve"> </v>
      </c>
      <c r="AC42" s="149">
        <v>0.875</v>
      </c>
      <c r="AD42" s="147" t="str">
        <f>IF($L$2=SosGüvİÖ!E42,1," ")</f>
        <v xml:space="preserve"> </v>
      </c>
      <c r="AE42" s="147" t="str">
        <f>IF($L$2=SosGüvİÖ!K42,1," ")</f>
        <v xml:space="preserve"> </v>
      </c>
      <c r="AF42" s="147" t="str">
        <f>IF($L$2=BankaİÖ!E41,1," ")</f>
        <v xml:space="preserve"> </v>
      </c>
      <c r="AG42" s="147" t="str">
        <f>IF($L$2=BankaİÖ!K41,1," ")</f>
        <v xml:space="preserve"> </v>
      </c>
      <c r="AH42" s="148" t="str">
        <f t="shared" si="2"/>
        <v xml:space="preserve"> </v>
      </c>
    </row>
    <row r="43" spans="1:34" s="120" customFormat="1" ht="9" customHeight="1" x14ac:dyDescent="0.25">
      <c r="A43" s="450"/>
      <c r="B43" s="133">
        <v>0.58333333333333337</v>
      </c>
      <c r="C43" s="134" t="str">
        <f>IF(L$2=Çağrı!E42,Çağrı!C42,IF(L$2=Çağrı!K42,Çağrı!I42,IF(L$2=Muhasebe!E42,Muhasebe!C42,IF(L$2=Muhasebe!K42,Muhasebe!I42,IF(L$2=Banka!E42,Banka!C42,IF(L$2=Banka!K42,Banka!I42,IF(L$2=SosGüv!E42,SosGüv!C42,IF(L$2=SosGüv!K42,SosGüv!I42,IF(L$2=BilProgA!E42,BilProgA!C42,IF(L$2=BilProgA!K42,BilProgA!I42,IF(L$2='Bilişim Güv'!E42,'Bilişim Güv'!C42,IF(L$2='Bilişim Güv'!K42,'Bilişim Güv'!I42," "))))))))))))</f>
        <v>BİP203</v>
      </c>
      <c r="D43" s="135" t="str">
        <f>IF(L$2=Çağrı!E42,Çağrı!D42,IF(L$2=Çağrı!K42,Çağrı!J42,IF(L$2=Muhasebe!E42,Muhasebe!D42,IF(L$2=Muhasebe!K42,Muhasebe!J42,IF(L$2=Banka!E42,Banka!D42,IF(L$2=Banka!K42,Banka!J42,IF(L$2=SosGüv!E42,SosGüv!D42,IF(L$2=SosGüv!K42,SosGüv!J42,IF(L$2=BilProgA!E42,BilProgA!D42,IF(L$2=BilProgA!K42,BilProgA!J42,IF(L$2='Bilişim Güv'!E42,'Bilişim Güv'!D42,IF(L$2='Bilişim Güv'!K42,'Bilişim Güv'!J42," "))))))))))))</f>
        <v>İnternet Programcılığı-I (A Şubesi)</v>
      </c>
      <c r="E43" s="136" t="str">
        <f>IF(L$2=Çağrı!E42,Çağrı!F42,IF(L$2=Çağrı!K42,Çağrı!L42,IF(L$2=Muhasebe!E42,Muhasebe!F42,IF(L$2=Muhasebe!K42,Muhasebe!L42,IF(L$2=Banka!E42,Banka!F42,IF(L$2=Banka!K42,Banka!L42,IF(L$2=SosGüv!E42,SosGüv!F42,IF(L$2=SosGüv!K42,SosGüv!L42,IF(L$2=BilProgA!E42,BilProgA!F42,IF(L$2=BilProgA!K42,BilProgA!L42,IF(L$2='Bilişim Güv'!E42,'Bilişim Güv'!F42,IF(L$2='Bilişim Güv'!K42,'Bilişim Güv'!L42," "))))))))))))</f>
        <v>LAB1</v>
      </c>
      <c r="F43" s="453"/>
      <c r="G43" s="133">
        <v>0.83333333333333304</v>
      </c>
      <c r="H43" s="135" t="str">
        <f>IF(L$2=BankaİÖ!E42,BankaİÖ!C42,IF(L$2=BankaİÖ!K42,BankaİÖ!I42,IF(L$2=SosGüvİÖ!E43,SosGüvİÖ!C43,IF(L$2=SosGüvİÖ!K43,SosGüvİÖ!I43," "))))</f>
        <v xml:space="preserve"> </v>
      </c>
      <c r="I43" s="134" t="str">
        <f>IF(L$2=BankaİÖ!E42,BankaİÖ!D42,IF(L$2=BankaİÖ!K42,BankaİÖ!J42,IF(L$2=SosGüvİÖ!E43,SosGüvİÖ!D43,IF(L$2=SosGüvİÖ!K43,SosGüvİÖ!J43," "))))</f>
        <v xml:space="preserve"> </v>
      </c>
      <c r="J43" s="137" t="str">
        <f>IF(L$2=BankaİÖ!E42,BankaİÖ!F42,IF(L$2=BankaİÖ!K42,BankaİÖ!L42,IF(L$2=SosGüvİÖ!E43,SosGüvİÖ!F43,IF(L$2=SosGüvİÖ!K43,SosGüvİÖ!L43," "))))</f>
        <v xml:space="preserve"> </v>
      </c>
      <c r="L43" s="257"/>
      <c r="M43" s="127" t="str">
        <f t="shared" si="0"/>
        <v xml:space="preserve"> </v>
      </c>
      <c r="N43" s="446"/>
      <c r="O43" s="138">
        <v>0.58333333333333337</v>
      </c>
      <c r="P43" s="139" t="str">
        <f>IF($L$2=Çağrı!E42,1," ")</f>
        <v xml:space="preserve"> </v>
      </c>
      <c r="Q43" s="139" t="str">
        <f>IF($L$2=Çağrı!K42,1," ")</f>
        <v xml:space="preserve"> </v>
      </c>
      <c r="R43" s="140" t="str">
        <f>IF($L$2=Muhasebe!E42,1," ")</f>
        <v xml:space="preserve"> </v>
      </c>
      <c r="S43" s="141" t="str">
        <f>IF($L$2=Muhasebe!K42,1," ")</f>
        <v xml:space="preserve"> </v>
      </c>
      <c r="T43" s="141" t="str">
        <f>IF($L$2=Banka!E42,1," ")</f>
        <v xml:space="preserve"> </v>
      </c>
      <c r="U43" s="141" t="str">
        <f>IF($L$2=Banka!K42,1," ")</f>
        <v xml:space="preserve"> </v>
      </c>
      <c r="V43" s="141" t="str">
        <f>IF($L$2=BilProgA!E42,1," ")</f>
        <v xml:space="preserve"> </v>
      </c>
      <c r="W43" s="139">
        <f>IF($L$2=BilProgA!K42,1," ")</f>
        <v>1</v>
      </c>
      <c r="X43" s="139" t="str">
        <f>IF($L$2='Bilişim Güv'!E42,1," ")</f>
        <v xml:space="preserve"> </v>
      </c>
      <c r="Y43" s="140" t="str">
        <f>IF($L$2='Bilişim Güv'!K42,1," ")</f>
        <v xml:space="preserve"> </v>
      </c>
      <c r="Z43" s="141" t="str">
        <f>IF($L$2=SosGüv!E42,1," ")</f>
        <v xml:space="preserve"> </v>
      </c>
      <c r="AA43" s="141" t="str">
        <f>IF($L$2=SosGüv!K42,1," ")</f>
        <v xml:space="preserve"> </v>
      </c>
      <c r="AB43" s="142" t="str">
        <f t="shared" si="1"/>
        <v xml:space="preserve"> </v>
      </c>
      <c r="AC43" s="143">
        <v>0.91666666666666596</v>
      </c>
      <c r="AD43" s="141" t="str">
        <f>IF($L$2=SosGüvİÖ!E43,1," ")</f>
        <v xml:space="preserve"> </v>
      </c>
      <c r="AE43" s="141" t="str">
        <f>IF($L$2=SosGüvİÖ!K43,1," ")</f>
        <v xml:space="preserve"> </v>
      </c>
      <c r="AF43" s="141" t="str">
        <f>IF($L$2=BankaİÖ!E42,1," ")</f>
        <v xml:space="preserve"> </v>
      </c>
      <c r="AG43" s="141" t="str">
        <f>IF($L$2=BankaİÖ!K42,1," ")</f>
        <v xml:space="preserve"> </v>
      </c>
      <c r="AH43" s="142" t="str">
        <f t="shared" si="2"/>
        <v xml:space="preserve"> </v>
      </c>
    </row>
    <row r="44" spans="1:34" s="120" customFormat="1" ht="9" customHeight="1" x14ac:dyDescent="0.25">
      <c r="A44" s="450"/>
      <c r="B44" s="133">
        <v>0.625</v>
      </c>
      <c r="C44" s="134" t="str">
        <f>IF(L$2=Çağrı!E43,Çağrı!C43,IF(L$2=Çağrı!K43,Çağrı!I43,IF(L$2=Muhasebe!E43,Muhasebe!C43,IF(L$2=Muhasebe!K43,Muhasebe!I43,IF(L$2=Banka!E43,Banka!C43,IF(L$2=Banka!K43,Banka!I43,IF(L$2=SosGüv!E43,SosGüv!C43,IF(L$2=SosGüv!K43,SosGüv!I43,IF(L$2=BilProgA!E43,BilProgA!C43,IF(L$2=BilProgA!K43,BilProgA!I43,IF(L$2='Bilişim Güv'!E43,'Bilişim Güv'!C43,IF(L$2='Bilişim Güv'!K43,'Bilişim Güv'!I43," "))))))))))))</f>
        <v>BİP203</v>
      </c>
      <c r="D44" s="135" t="str">
        <f>IF(L$2=Çağrı!E43,Çağrı!D43,IF(L$2=Çağrı!K43,Çağrı!J43,IF(L$2=Muhasebe!E43,Muhasebe!D43,IF(L$2=Muhasebe!K43,Muhasebe!J43,IF(L$2=Banka!E43,Banka!D43,IF(L$2=Banka!K43,Banka!J43,IF(L$2=SosGüv!E43,SosGüv!D43,IF(L$2=SosGüv!K43,SosGüv!J43,IF(L$2=BilProgA!E43,BilProgA!D43,IF(L$2=BilProgA!K43,BilProgA!J43,IF(L$2='Bilişim Güv'!E43,'Bilişim Güv'!D43,IF(L$2='Bilişim Güv'!K43,'Bilişim Güv'!J43," "))))))))))))</f>
        <v>İnternet Programcılığı-I (A Şubesi)</v>
      </c>
      <c r="E44" s="136" t="str">
        <f>IF(L$2=Çağrı!E43,Çağrı!F43,IF(L$2=Çağrı!K43,Çağrı!L43,IF(L$2=Muhasebe!E43,Muhasebe!F43,IF(L$2=Muhasebe!K43,Muhasebe!L43,IF(L$2=Banka!E43,Banka!F43,IF(L$2=Banka!K43,Banka!L43,IF(L$2=SosGüv!E43,SosGüv!F43,IF(L$2=SosGüv!K43,SosGüv!L43,IF(L$2=BilProgA!E43,BilProgA!F43,IF(L$2=BilProgA!K43,BilProgA!L43,IF(L$2='Bilişim Güv'!E43,'Bilişim Güv'!F43,IF(L$2='Bilişim Güv'!K43,'Bilişim Güv'!L43," "))))))))))))</f>
        <v>LAB1</v>
      </c>
      <c r="F44" s="453"/>
      <c r="G44" s="133">
        <v>0.875</v>
      </c>
      <c r="H44" s="135" t="str">
        <f>IF(L$2=BankaİÖ!E43,BankaİÖ!C43,IF(L$2=BankaİÖ!K43,BankaİÖ!I43,IF(L$2=SosGüvİÖ!E44,SosGüvİÖ!C44,IF(L$2=SosGüvİÖ!K44,SosGüvİÖ!I44," "))))</f>
        <v xml:space="preserve"> </v>
      </c>
      <c r="I44" s="134" t="str">
        <f>IF(L$2=BankaİÖ!E43,BankaİÖ!D43,IF(L$2=BankaİÖ!K43,BankaİÖ!J43,IF(L$2=SosGüvİÖ!E44,SosGüvİÖ!D44,IF(L$2=SosGüvİÖ!K44,SosGüvİÖ!J44," "))))</f>
        <v xml:space="preserve"> </v>
      </c>
      <c r="J44" s="137" t="str">
        <f>IF(L$2=BankaİÖ!E43,BankaİÖ!F43,IF(L$2=BankaİÖ!K43,BankaİÖ!L43,IF(L$2=SosGüvİÖ!E44,SosGüvİÖ!F44,IF(L$2=SosGüvİÖ!K44,SosGüvİÖ!L44," "))))</f>
        <v xml:space="preserve"> </v>
      </c>
      <c r="L44" s="257"/>
      <c r="M44" s="127" t="str">
        <f t="shared" si="0"/>
        <v xml:space="preserve"> </v>
      </c>
      <c r="N44" s="446"/>
      <c r="O44" s="145">
        <v>0.625</v>
      </c>
      <c r="P44" s="136" t="str">
        <f>IF($L$2=Çağrı!E43,1," ")</f>
        <v xml:space="preserve"> </v>
      </c>
      <c r="Q44" s="136" t="str">
        <f>IF($L$2=Çağrı!K43,1," ")</f>
        <v xml:space="preserve"> </v>
      </c>
      <c r="R44" s="146" t="str">
        <f>IF($L$2=Muhasebe!E43,1," ")</f>
        <v xml:space="preserve"> </v>
      </c>
      <c r="S44" s="147" t="str">
        <f>IF($L$2=Muhasebe!K43,1," ")</f>
        <v xml:space="preserve"> </v>
      </c>
      <c r="T44" s="147" t="str">
        <f>IF($L$2=Banka!E43,1," ")</f>
        <v xml:space="preserve"> </v>
      </c>
      <c r="U44" s="147" t="str">
        <f>IF($L$2=Banka!K43,1," ")</f>
        <v xml:space="preserve"> </v>
      </c>
      <c r="V44" s="147" t="str">
        <f>IF($L$2=BilProgA!E43,1," ")</f>
        <v xml:space="preserve"> </v>
      </c>
      <c r="W44" s="136">
        <f>IF($L$2=BilProgA!K43,1," ")</f>
        <v>1</v>
      </c>
      <c r="X44" s="136" t="str">
        <f>IF($L$2='Bilişim Güv'!E43,1," ")</f>
        <v xml:space="preserve"> </v>
      </c>
      <c r="Y44" s="146" t="str">
        <f>IF($L$2='Bilişim Güv'!K43,1," ")</f>
        <v xml:space="preserve"> </v>
      </c>
      <c r="Z44" s="147" t="str">
        <f>IF($L$2=SosGüv!E43,1," ")</f>
        <v xml:space="preserve"> </v>
      </c>
      <c r="AA44" s="147" t="str">
        <f>IF($L$2=SosGüv!K43,1," ")</f>
        <v xml:space="preserve"> </v>
      </c>
      <c r="AB44" s="148" t="str">
        <f t="shared" si="1"/>
        <v xml:space="preserve"> </v>
      </c>
      <c r="AC44" s="149">
        <v>0.625</v>
      </c>
      <c r="AD44" s="147" t="str">
        <f>IF($L$2=SosGüvİÖ!E44,1," ")</f>
        <v xml:space="preserve"> </v>
      </c>
      <c r="AE44" s="147" t="str">
        <f>IF($L$2=SosGüvİÖ!K44,1," ")</f>
        <v xml:space="preserve"> </v>
      </c>
      <c r="AF44" s="147" t="str">
        <f>IF($L$2=BankaİÖ!E43,1," ")</f>
        <v xml:space="preserve"> </v>
      </c>
      <c r="AG44" s="147" t="str">
        <f>IF($L$2=BankaİÖ!K43,1," ")</f>
        <v xml:space="preserve"> </v>
      </c>
      <c r="AH44" s="148" t="str">
        <f t="shared" si="2"/>
        <v xml:space="preserve"> </v>
      </c>
    </row>
    <row r="45" spans="1:34" s="120" customFormat="1" ht="9" customHeight="1" thickBot="1" x14ac:dyDescent="0.3">
      <c r="A45" s="451"/>
      <c r="B45" s="150">
        <v>0.66666666666666663</v>
      </c>
      <c r="C45" s="151" t="str">
        <f>IF(L$2=Çağrı!E44,Çağrı!C44,IF(L$2=Çağrı!K44,Çağrı!I44,IF(L$2=Muhasebe!E44,Muhasebe!C44,IF(L$2=Muhasebe!K44,Muhasebe!I44,IF(L$2=Banka!E44,Banka!C44,IF(L$2=Banka!K44,Banka!I44,IF(L$2=SosGüv!E44,SosGüv!C44,IF(L$2=SosGüv!K44,SosGüv!I44,IF(L$2=BilProgA!E44,BilProgA!C44,IF(L$2=BilProgA!K44,BilProgA!I44,IF(L$2='Bilişim Güv'!E44,'Bilişim Güv'!C44,IF(L$2='Bilişim Güv'!K44,'Bilişim Güv'!I44," "))))))))))))</f>
        <v>BİP203</v>
      </c>
      <c r="D45" s="152" t="str">
        <f>IF(L$2=Çağrı!E44,Çağrı!D44,IF(L$2=Çağrı!K44,Çağrı!J44,IF(L$2=Muhasebe!E44,Muhasebe!D44,IF(L$2=Muhasebe!K44,Muhasebe!J44,IF(L$2=Banka!E44,Banka!D44,IF(L$2=Banka!K44,Banka!J44,IF(L$2=SosGüv!E44,SosGüv!D44,IF(L$2=SosGüv!K44,SosGüv!J44,IF(L$2=BilProgA!E44,BilProgA!D44,IF(L$2=BilProgA!K44,BilProgA!J44,IF(L$2='Bilişim Güv'!E44,'Bilişim Güv'!D44,IF(L$2='Bilişim Güv'!K44,'Bilişim Güv'!J44," "))))))))))))</f>
        <v>İnternet Programcılığı-I (A Şubesi)</v>
      </c>
      <c r="E45" s="153" t="str">
        <f>IF(L$2=Çağrı!E44,Çağrı!F44,IF(L$2=Çağrı!K44,Çağrı!L44,IF(L$2=Muhasebe!E44,Muhasebe!F44,IF(L$2=Muhasebe!K44,Muhasebe!L44,IF(L$2=Banka!E44,Banka!F44,IF(L$2=Banka!K44,Banka!L44,IF(L$2=SosGüv!E44,SosGüv!F44,IF(L$2=SosGüv!K44,SosGüv!L44,IF(L$2=BilProgA!E44,BilProgA!F44,IF(L$2=BilProgA!K44,BilProgA!L44,IF(L$2='Bilişim Güv'!E44,'Bilişim Güv'!F44,IF(L$2='Bilişim Güv'!K44,'Bilişim Güv'!L44," "))))))))))))</f>
        <v>LAB1</v>
      </c>
      <c r="F45" s="454"/>
      <c r="G45" s="150">
        <v>0.91666666666666596</v>
      </c>
      <c r="H45" s="152" t="str">
        <f>IF(L$2=BankaİÖ!E44,BankaİÖ!C44,IF(L$2=BankaİÖ!K44,BankaİÖ!I44,IF(L$2=SosGüvİÖ!E45,SosGüvİÖ!C45,IF(L$2=SosGüvİÖ!K45,SosGüvİÖ!I45," "))))</f>
        <v xml:space="preserve"> </v>
      </c>
      <c r="I45" s="151" t="str">
        <f>IF(L$2=BankaİÖ!E44,BankaİÖ!D44,IF(L$2=BankaİÖ!K44,BankaİÖ!J44,IF(L$2=SosGüvİÖ!E45,SosGüvİÖ!D45,IF(L$2=SosGüvİÖ!K45,SosGüvİÖ!J45," "))))</f>
        <v xml:space="preserve"> </v>
      </c>
      <c r="J45" s="154" t="str">
        <f>IF(L$2=BankaİÖ!E44,BankaİÖ!F44,IF(L$2=BankaİÖ!K44,BankaİÖ!L44,IF(L$2=SosGüvİÖ!E45,SosGüvİÖ!F45,IF(L$2=SosGüvİÖ!K45,SosGüvİÖ!L45," "))))</f>
        <v xml:space="preserve"> </v>
      </c>
      <c r="L45" s="257"/>
      <c r="M45" s="127" t="str">
        <f t="shared" si="0"/>
        <v xml:space="preserve"> </v>
      </c>
      <c r="N45" s="448"/>
      <c r="O45" s="161">
        <v>0.66666666666666663</v>
      </c>
      <c r="P45" s="162" t="str">
        <f>IF($L$2=Çağrı!E44,1," ")</f>
        <v xml:space="preserve"> </v>
      </c>
      <c r="Q45" s="162" t="str">
        <f>IF($L$2=Çağrı!K44,1," ")</f>
        <v xml:space="preserve"> </v>
      </c>
      <c r="R45" s="163" t="str">
        <f>IF($L$2=Muhasebe!E44,1," ")</f>
        <v xml:space="preserve"> </v>
      </c>
      <c r="S45" s="164" t="str">
        <f>IF($L$2=Muhasebe!K44,1," ")</f>
        <v xml:space="preserve"> </v>
      </c>
      <c r="T45" s="164" t="str">
        <f>IF($L$2=Banka!E44,1," ")</f>
        <v xml:space="preserve"> </v>
      </c>
      <c r="U45" s="164" t="str">
        <f>IF($L$2=Banka!K44,1," ")</f>
        <v xml:space="preserve"> </v>
      </c>
      <c r="V45" s="164" t="str">
        <f>IF($L$2=BilProgA!E44,1," ")</f>
        <v xml:space="preserve"> </v>
      </c>
      <c r="W45" s="162">
        <f>IF($L$2=BilProgA!K44,1," ")</f>
        <v>1</v>
      </c>
      <c r="X45" s="162" t="str">
        <f>IF($L$2='Bilişim Güv'!E44,1," ")</f>
        <v xml:space="preserve"> </v>
      </c>
      <c r="Y45" s="163" t="str">
        <f>IF($L$2='Bilişim Güv'!K44,1," ")</f>
        <v xml:space="preserve"> </v>
      </c>
      <c r="Z45" s="164" t="str">
        <f>IF($L$2=SosGüv!E44,1," ")</f>
        <v xml:space="preserve"> </v>
      </c>
      <c r="AA45" s="164" t="str">
        <f>IF($L$2=SosGüv!K44,1," ")</f>
        <v xml:space="preserve"> </v>
      </c>
      <c r="AB45" s="165" t="str">
        <f t="shared" si="1"/>
        <v xml:space="preserve"> </v>
      </c>
      <c r="AC45" s="166">
        <v>0.66666666666666663</v>
      </c>
      <c r="AD45" s="164" t="str">
        <f>IF($L$2=SosGüvİÖ!E45,1," ")</f>
        <v xml:space="preserve"> </v>
      </c>
      <c r="AE45" s="164" t="str">
        <f>IF($L$2=SosGüvİÖ!K45,1," ")</f>
        <v xml:space="preserve"> </v>
      </c>
      <c r="AF45" s="164" t="str">
        <f>IF($L$2=BankaİÖ!E44,1," ")</f>
        <v xml:space="preserve"> </v>
      </c>
      <c r="AG45" s="164" t="str">
        <f>IF($L$2=BankaİÖ!K44,1," ")</f>
        <v xml:space="preserve"> </v>
      </c>
      <c r="AH45" s="165" t="str">
        <f t="shared" si="2"/>
        <v xml:space="preserve"> </v>
      </c>
    </row>
    <row r="46" spans="1:34" s="167" customFormat="1" ht="9" x14ac:dyDescent="0.15">
      <c r="E46" s="168"/>
      <c r="J46" s="168"/>
      <c r="L46" s="258"/>
      <c r="M46" s="169"/>
      <c r="O46" s="170"/>
      <c r="P46" s="171"/>
      <c r="Q46" s="172"/>
      <c r="R46" s="171"/>
      <c r="S46" s="171"/>
      <c r="T46" s="171"/>
      <c r="U46" s="171"/>
      <c r="V46" s="171"/>
      <c r="W46" s="171"/>
      <c r="X46" s="171"/>
      <c r="Y46" s="171"/>
      <c r="AB46" s="173"/>
      <c r="AD46" s="171"/>
      <c r="AE46" s="171"/>
      <c r="AF46" s="171"/>
      <c r="AG46" s="171"/>
      <c r="AH46" s="173"/>
    </row>
    <row r="47" spans="1:34" s="167" customFormat="1" ht="9" x14ac:dyDescent="0.15">
      <c r="E47" s="168"/>
      <c r="J47" s="168"/>
      <c r="L47" s="258"/>
      <c r="M47" s="169"/>
      <c r="O47" s="170"/>
      <c r="P47" s="171"/>
      <c r="Q47" s="172"/>
      <c r="R47" s="171"/>
      <c r="S47" s="171"/>
      <c r="T47" s="171"/>
      <c r="U47" s="171"/>
      <c r="V47" s="171"/>
      <c r="W47" s="171"/>
      <c r="X47" s="171"/>
      <c r="Y47" s="171"/>
      <c r="AB47" s="173"/>
      <c r="AD47" s="171"/>
      <c r="AE47" s="171"/>
      <c r="AF47" s="171"/>
      <c r="AG47" s="171"/>
      <c r="AH47" s="173"/>
    </row>
    <row r="48" spans="1:34" s="167" customFormat="1" ht="9" x14ac:dyDescent="0.15">
      <c r="E48" s="168"/>
      <c r="J48" s="168"/>
      <c r="L48" s="258"/>
      <c r="M48" s="169"/>
      <c r="O48" s="170"/>
      <c r="P48" s="171"/>
      <c r="Q48" s="172"/>
      <c r="R48" s="171"/>
      <c r="S48" s="171"/>
      <c r="T48" s="171"/>
      <c r="U48" s="171"/>
      <c r="V48" s="171"/>
      <c r="W48" s="171"/>
      <c r="X48" s="171"/>
      <c r="Y48" s="171"/>
      <c r="AB48" s="173"/>
      <c r="AD48" s="171"/>
      <c r="AE48" s="171"/>
      <c r="AF48" s="171"/>
      <c r="AG48" s="171"/>
      <c r="AH48" s="173"/>
    </row>
    <row r="49" spans="5:34" s="167" customFormat="1" ht="9" x14ac:dyDescent="0.15">
      <c r="E49" s="168"/>
      <c r="J49" s="168"/>
      <c r="L49" s="258"/>
      <c r="M49" s="169"/>
      <c r="O49" s="170"/>
      <c r="P49" s="171"/>
      <c r="Q49" s="172"/>
      <c r="R49" s="171"/>
      <c r="S49" s="171"/>
      <c r="T49" s="171"/>
      <c r="U49" s="171"/>
      <c r="V49" s="171"/>
      <c r="W49" s="171"/>
      <c r="X49" s="171"/>
      <c r="Y49" s="171"/>
      <c r="AB49" s="173"/>
      <c r="AD49" s="171"/>
      <c r="AE49" s="171"/>
      <c r="AF49" s="171"/>
      <c r="AG49" s="171"/>
      <c r="AH49" s="173"/>
    </row>
    <row r="50" spans="5:34" s="167" customFormat="1" ht="9" x14ac:dyDescent="0.15">
      <c r="E50" s="168"/>
      <c r="J50" s="168"/>
      <c r="L50" s="258"/>
      <c r="M50" s="169"/>
      <c r="O50" s="170"/>
      <c r="P50" s="171"/>
      <c r="Q50" s="172"/>
      <c r="R50" s="171"/>
      <c r="S50" s="171"/>
      <c r="T50" s="171"/>
      <c r="U50" s="171"/>
      <c r="V50" s="171"/>
      <c r="W50" s="171"/>
      <c r="X50" s="171"/>
      <c r="Y50" s="171"/>
      <c r="AB50" s="173"/>
      <c r="AD50" s="171"/>
      <c r="AE50" s="171"/>
      <c r="AF50" s="171"/>
      <c r="AG50" s="171"/>
      <c r="AH50" s="173"/>
    </row>
    <row r="51" spans="5:34" s="167" customFormat="1" ht="9" x14ac:dyDescent="0.15">
      <c r="E51" s="168"/>
      <c r="J51" s="168"/>
      <c r="L51" s="258"/>
      <c r="M51" s="169"/>
      <c r="O51" s="170"/>
      <c r="P51" s="171"/>
      <c r="Q51" s="172"/>
      <c r="R51" s="171"/>
      <c r="S51" s="171"/>
      <c r="T51" s="171"/>
      <c r="U51" s="171"/>
      <c r="V51" s="171"/>
      <c r="W51" s="171"/>
      <c r="X51" s="171"/>
      <c r="Y51" s="171"/>
      <c r="AB51" s="173"/>
      <c r="AD51" s="171"/>
      <c r="AE51" s="171"/>
      <c r="AF51" s="171"/>
      <c r="AG51" s="171"/>
      <c r="AH51" s="173"/>
    </row>
    <row r="52" spans="5:34" s="167" customFormat="1" ht="9" x14ac:dyDescent="0.15">
      <c r="E52" s="168"/>
      <c r="J52" s="168"/>
      <c r="L52" s="258"/>
      <c r="M52" s="169"/>
      <c r="O52" s="170"/>
      <c r="P52" s="171"/>
      <c r="Q52" s="172"/>
      <c r="R52" s="171"/>
      <c r="S52" s="171"/>
      <c r="T52" s="171"/>
      <c r="U52" s="171"/>
      <c r="V52" s="171"/>
      <c r="W52" s="171"/>
      <c r="X52" s="171"/>
      <c r="Y52" s="171"/>
      <c r="AB52" s="173"/>
      <c r="AD52" s="171"/>
      <c r="AE52" s="171"/>
      <c r="AF52" s="171"/>
      <c r="AG52" s="171"/>
      <c r="AH52" s="173"/>
    </row>
    <row r="53" spans="5:34" s="167" customFormat="1" ht="9" x14ac:dyDescent="0.15">
      <c r="E53" s="168"/>
      <c r="J53" s="168"/>
      <c r="L53" s="258"/>
      <c r="M53" s="169"/>
      <c r="O53" s="170"/>
      <c r="P53" s="171"/>
      <c r="Q53" s="172"/>
      <c r="R53" s="171"/>
      <c r="S53" s="171"/>
      <c r="T53" s="171"/>
      <c r="U53" s="171"/>
      <c r="V53" s="171"/>
      <c r="W53" s="171"/>
      <c r="X53" s="171"/>
      <c r="Y53" s="171"/>
      <c r="AB53" s="173"/>
      <c r="AD53" s="171"/>
      <c r="AE53" s="171"/>
      <c r="AF53" s="171"/>
      <c r="AG53" s="171"/>
      <c r="AH53" s="173"/>
    </row>
    <row r="54" spans="5:34" s="167" customFormat="1" ht="9" x14ac:dyDescent="0.15">
      <c r="E54" s="168"/>
      <c r="J54" s="168"/>
      <c r="L54" s="258"/>
      <c r="M54" s="169"/>
      <c r="O54" s="170"/>
      <c r="P54" s="171"/>
      <c r="Q54" s="172"/>
      <c r="R54" s="171"/>
      <c r="S54" s="171"/>
      <c r="T54" s="171"/>
      <c r="U54" s="171"/>
      <c r="V54" s="171"/>
      <c r="W54" s="171"/>
      <c r="X54" s="171"/>
      <c r="Y54" s="171"/>
      <c r="AB54" s="173"/>
      <c r="AD54" s="171"/>
      <c r="AE54" s="171"/>
      <c r="AF54" s="171"/>
      <c r="AG54" s="171"/>
      <c r="AH54" s="173"/>
    </row>
    <row r="55" spans="5:34" s="167" customFormat="1" ht="9" x14ac:dyDescent="0.15">
      <c r="E55" s="168"/>
      <c r="J55" s="168"/>
      <c r="L55" s="258"/>
      <c r="M55" s="169"/>
      <c r="O55" s="170"/>
      <c r="P55" s="171"/>
      <c r="Q55" s="172"/>
      <c r="R55" s="171"/>
      <c r="S55" s="171"/>
      <c r="T55" s="171"/>
      <c r="U55" s="171"/>
      <c r="V55" s="171"/>
      <c r="W55" s="171"/>
      <c r="X55" s="171"/>
      <c r="Y55" s="171"/>
      <c r="AB55" s="173"/>
      <c r="AD55" s="171"/>
      <c r="AE55" s="171"/>
      <c r="AF55" s="171"/>
      <c r="AG55" s="171"/>
      <c r="AH55" s="173"/>
    </row>
    <row r="56" spans="5:34" s="167" customFormat="1" ht="9" x14ac:dyDescent="0.15">
      <c r="E56" s="168"/>
      <c r="J56" s="168"/>
      <c r="L56" s="258"/>
      <c r="M56" s="169"/>
      <c r="O56" s="170"/>
      <c r="P56" s="171"/>
      <c r="Q56" s="172"/>
      <c r="R56" s="171"/>
      <c r="S56" s="171"/>
      <c r="T56" s="171"/>
      <c r="U56" s="171"/>
      <c r="V56" s="171"/>
      <c r="W56" s="171"/>
      <c r="X56" s="171"/>
      <c r="Y56" s="171"/>
      <c r="AB56" s="173"/>
      <c r="AD56" s="171"/>
      <c r="AE56" s="171"/>
      <c r="AF56" s="171"/>
      <c r="AG56" s="171"/>
      <c r="AH56" s="173"/>
    </row>
    <row r="57" spans="5:34" s="167" customFormat="1" ht="9" x14ac:dyDescent="0.15">
      <c r="E57" s="168"/>
      <c r="J57" s="168"/>
      <c r="L57" s="258"/>
      <c r="M57" s="169"/>
      <c r="O57" s="170"/>
      <c r="P57" s="171"/>
      <c r="Q57" s="172"/>
      <c r="R57" s="171"/>
      <c r="S57" s="171"/>
      <c r="T57" s="171"/>
      <c r="U57" s="171"/>
      <c r="V57" s="171"/>
      <c r="W57" s="171"/>
      <c r="X57" s="171"/>
      <c r="Y57" s="171"/>
      <c r="AB57" s="173"/>
      <c r="AD57" s="171"/>
      <c r="AE57" s="171"/>
      <c r="AF57" s="171"/>
      <c r="AG57" s="171"/>
      <c r="AH57" s="173"/>
    </row>
  </sheetData>
  <sheetProtection sheet="1" objects="1" scenarios="1"/>
  <mergeCells count="40">
    <mergeCell ref="A30:A37"/>
    <mergeCell ref="F30:F37"/>
    <mergeCell ref="A38:A45"/>
    <mergeCell ref="F38:F45"/>
    <mergeCell ref="A2:J2"/>
    <mergeCell ref="A6:A13"/>
    <mergeCell ref="F6:F13"/>
    <mergeCell ref="A14:A21"/>
    <mergeCell ref="F14:F21"/>
    <mergeCell ref="A22:A29"/>
    <mergeCell ref="F22:F29"/>
    <mergeCell ref="N6:N13"/>
    <mergeCell ref="N14:N21"/>
    <mergeCell ref="N22:N29"/>
    <mergeCell ref="N30:N37"/>
    <mergeCell ref="N38:N45"/>
    <mergeCell ref="W2:W5"/>
    <mergeCell ref="X2:X5"/>
    <mergeCell ref="Y2:Y5"/>
    <mergeCell ref="P2:P5"/>
    <mergeCell ref="Q2:Q5"/>
    <mergeCell ref="R2:R5"/>
    <mergeCell ref="S2:S5"/>
    <mergeCell ref="T2:T5"/>
    <mergeCell ref="AH2:AH5"/>
    <mergeCell ref="A4:E4"/>
    <mergeCell ref="F4:J4"/>
    <mergeCell ref="G3:J3"/>
    <mergeCell ref="AE2:AE5"/>
    <mergeCell ref="AF2:AF5"/>
    <mergeCell ref="AG2:AG5"/>
    <mergeCell ref="AB2:AB5"/>
    <mergeCell ref="O2:O5"/>
    <mergeCell ref="N2:N5"/>
    <mergeCell ref="Z2:Z5"/>
    <mergeCell ref="AA2:AA5"/>
    <mergeCell ref="AC2:AC5"/>
    <mergeCell ref="AD2:AD5"/>
    <mergeCell ref="U2:U5"/>
    <mergeCell ref="V2:V5"/>
  </mergeCells>
  <conditionalFormatting sqref="P6:AH45">
    <cfRule type="cellIs" dxfId="1" priority="2" stopIfTrue="1" operator="equal">
      <formula>1</formula>
    </cfRule>
  </conditionalFormatting>
  <dataValidations disablePrompts="1" count="1">
    <dataValidation allowBlank="1" showErrorMessage="1" sqref="L18:L22"/>
  </dataValidations>
  <pageMargins left="0.31496062992125984" right="0.31496062992125984" top="0.55118110236220474" bottom="0.35433070866141736" header="0.31496062992125984" footer="0.31496062992125984"/>
  <pageSetup paperSize="9" orientation="portrait" r:id="rId1"/>
  <ignoredErrors>
    <ignoredError sqref="D6 P6:P45 Q6:R45 C10:C14 D7:D16 E6:E33 H6:H45 I6:I45 J6:J45 C6:C9 W31:Y45 W6:Y18 W19:Y30 C22:C45 D17:D45 E34:E45 C18 C15:C17 C19:C21" unlockedFormula="1"/>
    <ignoredError sqref="AH7:AH4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238125</xdr:colOff>
                    <xdr:row>1</xdr:row>
                    <xdr:rowOff>190500</xdr:rowOff>
                  </from>
                  <to>
                    <xdr:col>7</xdr:col>
                    <xdr:colOff>104775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topLeftCell="F4" zoomScale="130" zoomScaleNormal="130" workbookViewId="0">
      <selection activeCell="AH6" sqref="AH6"/>
    </sheetView>
  </sheetViews>
  <sheetFormatPr defaultRowHeight="11.25" x14ac:dyDescent="0.2"/>
  <cols>
    <col min="1" max="1" width="2.28515625" style="73" customWidth="1"/>
    <col min="2" max="2" width="5.140625" style="77" customWidth="1"/>
    <col min="3" max="3" width="6.85546875" style="77" customWidth="1"/>
    <col min="4" max="4" width="24.5703125" style="73" customWidth="1"/>
    <col min="5" max="5" width="32.140625" style="73" customWidth="1"/>
    <col min="6" max="6" width="2" style="73" customWidth="1"/>
    <col min="7" max="7" width="5.5703125" style="77" customWidth="1"/>
    <col min="8" max="8" width="6.5703125" style="77" customWidth="1"/>
    <col min="9" max="9" width="24.7109375" style="73" customWidth="1"/>
    <col min="10" max="10" width="32.42578125" style="206" customWidth="1"/>
    <col min="11" max="11" width="4.140625" style="73" customWidth="1"/>
    <col min="12" max="12" width="32.42578125" style="250" customWidth="1"/>
    <col min="13" max="13" width="10.7109375" style="75" customWidth="1"/>
    <col min="14" max="14" width="2" style="73" customWidth="1"/>
    <col min="15" max="15" width="4.140625" style="76" customWidth="1"/>
    <col min="16" max="16" width="1.7109375" style="77" customWidth="1"/>
    <col min="17" max="17" width="1.7109375" style="78" customWidth="1"/>
    <col min="18" max="25" width="1.7109375" style="77" customWidth="1"/>
    <col min="26" max="27" width="1.7109375" style="73" customWidth="1"/>
    <col min="28" max="28" width="7.42578125" style="79" customWidth="1"/>
    <col min="29" max="29" width="4.140625" style="73" customWidth="1"/>
    <col min="30" max="33" width="2" style="73" customWidth="1"/>
    <col min="34" max="34" width="9.5703125" style="79" customWidth="1"/>
    <col min="35" max="16384" width="9.140625" style="73"/>
  </cols>
  <sheetData>
    <row r="1" spans="1:34" ht="7.5" customHeight="1" thickBot="1" x14ac:dyDescent="0.25"/>
    <row r="2" spans="1:34" ht="15.75" customHeight="1" x14ac:dyDescent="0.2">
      <c r="A2" s="471" t="s">
        <v>159</v>
      </c>
      <c r="B2" s="471"/>
      <c r="C2" s="471"/>
      <c r="D2" s="471"/>
      <c r="E2" s="471"/>
      <c r="F2" s="471"/>
      <c r="G2" s="471"/>
      <c r="H2" s="471"/>
      <c r="I2" s="471"/>
      <c r="J2" s="471"/>
      <c r="L2" s="250" t="str">
        <f>INDEX(L4:L40,L3)</f>
        <v>D102</v>
      </c>
      <c r="N2" s="437"/>
      <c r="O2" s="435" t="s">
        <v>0</v>
      </c>
      <c r="P2" s="439" t="s">
        <v>161</v>
      </c>
      <c r="Q2" s="442" t="s">
        <v>162</v>
      </c>
      <c r="R2" s="439" t="s">
        <v>163</v>
      </c>
      <c r="S2" s="439" t="s">
        <v>164</v>
      </c>
      <c r="T2" s="439" t="s">
        <v>165</v>
      </c>
      <c r="U2" s="439" t="s">
        <v>166</v>
      </c>
      <c r="V2" s="439" t="s">
        <v>160</v>
      </c>
      <c r="W2" s="439" t="s">
        <v>167</v>
      </c>
      <c r="X2" s="439" t="s">
        <v>169</v>
      </c>
      <c r="Y2" s="439" t="s">
        <v>170</v>
      </c>
      <c r="Z2" s="439" t="s">
        <v>171</v>
      </c>
      <c r="AA2" s="439" t="s">
        <v>172</v>
      </c>
      <c r="AB2" s="423" t="s">
        <v>177</v>
      </c>
      <c r="AC2" s="439" t="s">
        <v>0</v>
      </c>
      <c r="AD2" s="439" t="s">
        <v>173</v>
      </c>
      <c r="AE2" s="439" t="s">
        <v>174</v>
      </c>
      <c r="AF2" s="439" t="s">
        <v>175</v>
      </c>
      <c r="AG2" s="468" t="s">
        <v>176</v>
      </c>
      <c r="AH2" s="423" t="s">
        <v>177</v>
      </c>
    </row>
    <row r="3" spans="1:34" ht="20.25" customHeight="1" thickBot="1" x14ac:dyDescent="0.25">
      <c r="A3" s="80"/>
      <c r="B3" s="261"/>
      <c r="C3" s="261"/>
      <c r="D3" s="80"/>
      <c r="E3" s="463" t="s">
        <v>180</v>
      </c>
      <c r="F3" s="463"/>
      <c r="G3" s="463"/>
      <c r="H3" s="463"/>
      <c r="I3" s="463"/>
      <c r="J3" s="463"/>
      <c r="L3" s="250">
        <v>2</v>
      </c>
      <c r="N3" s="438"/>
      <c r="O3" s="436"/>
      <c r="P3" s="440"/>
      <c r="Q3" s="443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24"/>
      <c r="AC3" s="440"/>
      <c r="AD3" s="440"/>
      <c r="AE3" s="440"/>
      <c r="AF3" s="440"/>
      <c r="AG3" s="469"/>
      <c r="AH3" s="424"/>
    </row>
    <row r="4" spans="1:34" s="114" customFormat="1" ht="9" customHeight="1" thickBot="1" x14ac:dyDescent="0.25">
      <c r="A4" s="425" t="s">
        <v>178</v>
      </c>
      <c r="B4" s="426"/>
      <c r="C4" s="426"/>
      <c r="D4" s="426"/>
      <c r="E4" s="427"/>
      <c r="F4" s="425" t="s">
        <v>179</v>
      </c>
      <c r="G4" s="426"/>
      <c r="H4" s="426"/>
      <c r="I4" s="426"/>
      <c r="J4" s="427"/>
      <c r="K4" s="114">
        <v>1</v>
      </c>
      <c r="L4" s="251" t="s">
        <v>226</v>
      </c>
      <c r="M4" s="115"/>
      <c r="N4" s="438"/>
      <c r="O4" s="436"/>
      <c r="P4" s="440"/>
      <c r="Q4" s="443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24"/>
      <c r="AC4" s="440"/>
      <c r="AD4" s="440"/>
      <c r="AE4" s="440"/>
      <c r="AF4" s="440"/>
      <c r="AG4" s="469"/>
      <c r="AH4" s="424"/>
    </row>
    <row r="5" spans="1:34" s="120" customFormat="1" ht="10.5" customHeight="1" thickBot="1" x14ac:dyDescent="0.3">
      <c r="A5" s="269"/>
      <c r="B5" s="270" t="s">
        <v>0</v>
      </c>
      <c r="C5" s="270" t="s">
        <v>1</v>
      </c>
      <c r="D5" s="271" t="s">
        <v>2</v>
      </c>
      <c r="E5" s="271" t="s">
        <v>3</v>
      </c>
      <c r="F5" s="272"/>
      <c r="G5" s="270" t="s">
        <v>0</v>
      </c>
      <c r="H5" s="270" t="s">
        <v>1</v>
      </c>
      <c r="I5" s="271" t="s">
        <v>2</v>
      </c>
      <c r="J5" s="273" t="s">
        <v>3</v>
      </c>
      <c r="K5" s="120">
        <v>2</v>
      </c>
      <c r="L5" s="252" t="s">
        <v>229</v>
      </c>
      <c r="M5" s="205" t="s">
        <v>181</v>
      </c>
      <c r="N5" s="438"/>
      <c r="O5" s="436"/>
      <c r="P5" s="441"/>
      <c r="Q5" s="444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24"/>
      <c r="AC5" s="441"/>
      <c r="AD5" s="441"/>
      <c r="AE5" s="441"/>
      <c r="AF5" s="441"/>
      <c r="AG5" s="470"/>
      <c r="AH5" s="424"/>
    </row>
    <row r="6" spans="1:34" s="120" customFormat="1" ht="10.5" customHeight="1" x14ac:dyDescent="0.25">
      <c r="A6" s="456" t="s">
        <v>4</v>
      </c>
      <c r="B6" s="274">
        <v>0.375</v>
      </c>
      <c r="C6" s="275" t="str">
        <f>IF(L$2=Çağrı!F5,Çağrı!C5,IF(L$2=Çağrı!L5,Çağrı!I5,IF(L$2=Muhasebe!F5,Muhasebe!C5,IF(L$2=Muhasebe!L5,Muhasebe!I5,IF(L$2=Banka!F5,Banka!C5,IF(L$2=Banka!L5,Banka!I5,IF(L$2=SosGüv!F5,SosGüv!C5,IF(L$2=SosGüv!L5,SosGüv!I5,IF(L$2=BilProgA!F5,BilProgA!C5,IF(L$2=BilProgA!L5,BilProgA!I5,IF(L$2='Bilişim Güv'!F5,'Bilişim Güv'!C5,IF(L$2='Bilişim Güv'!L5,'Bilişim Güv'!I5," "))))))))))))</f>
        <v>BAN101</v>
      </c>
      <c r="D6" s="276" t="str">
        <f>IF(L$2=Çağrı!F5,Çağrı!D5,IF(L$2=Çağrı!L5,Çağrı!J5,IF(L$2=Muhasebe!F5,Muhasebe!D5,IF(L$2=Muhasebe!L5,Muhasebe!J5,IF(L$2=Banka!F5,Banka!D5,IF(L$2=Banka!L5,Banka!J5,IF(L$2=SosGüv!F5,SosGüv!D5,IF(L$2=SosGüv!L5,SosGüv!J5,IF(L$2=BilProgA!F5,BilProgA!D5,IF(L$2=BilProgA!L5,BilProgA!J5,IF(L$2='Bilişim Güv'!F5,'Bilişim Güv'!D5,IF(L$2='Bilişim Güv'!L5,'Bilişim Güv'!J5," "))))))))))))</f>
        <v>Genel Muhasebe I</v>
      </c>
      <c r="E6" s="276" t="str">
        <f>IF(L$2=Çağrı!F5,Çağrı!E5,IF(L$2=Çağrı!L5,Çağrı!K5,IF(L$2=Muhasebe!F5,Muhasebe!E5,IF(L$2=Muhasebe!L5,Muhasebe!K5,IF(L$2=Banka!F5,Banka!E5,IF(L$2=Banka!L5,Banka!K5,IF(L$2=SosGüv!F5,SosGüv!E5,IF(L$2=SosGüv!L5,SosGüv!K5,IF(L$2=BilProgA!F5,BilProgA!E5,IF(L$2=BilProgA!L5,BilProgA!K5,IF(L$2='Bilişim Güv'!F5,'Bilişim Güv'!E5,IF(L$2='Bilişim Güv'!L5,'Bilişim Güv'!K5," "))))))))))))</f>
        <v>Öğr. Gör. ABDULKADİR ERYILMAZ</v>
      </c>
      <c r="F6" s="459" t="s">
        <v>4</v>
      </c>
      <c r="G6" s="274">
        <v>0.625</v>
      </c>
      <c r="H6" s="277" t="str">
        <f>IF(L$2=BankaİÖ!F5,BankaİÖ!C5,IF(L$2=BankaİÖ!L5,BankaİÖ!I5,IF(L$2=SosGüvİÖ!F5,SosGüvİÖ!C5,IF(L$2=SosGüvİÖ!L5,SosGüvİÖ!I5," "))))</f>
        <v>BAN101</v>
      </c>
      <c r="I6" s="278" t="str">
        <f>IF(L$2=BankaİÖ!F5,BankaİÖ!D5,IF(L$2=BankaİÖ!L5,BankaİÖ!J5,IF(L$2=SosGüvİÖ!F5,SosGüvİÖ!D5,IF(L$2=SosGüvİÖ!L5,SosGüvİÖ!J5," "))))</f>
        <v>Genel Muhasebe I</v>
      </c>
      <c r="J6" s="279" t="str">
        <f>IF(L$2=BankaİÖ!F5,BankaİÖ!E5,IF(L$2=BankaİÖ!L5,BankaİÖ!K5,IF(L$2=SosGüvİÖ!F5,SosGüvİÖ!E5,IF(L$2=SosGüvİÖ!L5,SosGüvİÖ!K5," "))))</f>
        <v>Öğr. Gör. ABDULKADİR ERYILMAZ</v>
      </c>
      <c r="K6" s="120">
        <v>3</v>
      </c>
      <c r="L6" s="252" t="s">
        <v>219</v>
      </c>
      <c r="M6" s="127" t="str">
        <f>IF(OR(AB6="Gündüzde",AH6="Gecede"),AB6&amp;" "&amp;AH6&amp;" Çakışma var"," ")</f>
        <v xml:space="preserve"> </v>
      </c>
      <c r="N6" s="445" t="s">
        <v>4</v>
      </c>
      <c r="O6" s="128">
        <v>0.375</v>
      </c>
      <c r="P6" s="131" t="str">
        <f>IF($L$2=Çağrı!F5,1," ")</f>
        <v xml:space="preserve"> </v>
      </c>
      <c r="Q6" s="131" t="str">
        <f>IF($L$2=Çağrı!L5,1," ")</f>
        <v xml:space="preserve"> </v>
      </c>
      <c r="R6" s="131" t="str">
        <f>IF($L$2=Muhasebe!F5,1," ")</f>
        <v xml:space="preserve"> </v>
      </c>
      <c r="S6" s="131" t="str">
        <f>IF($L$2=Muhasebe!L5,1," ")</f>
        <v xml:space="preserve"> </v>
      </c>
      <c r="T6" s="131">
        <f>IF($L$2=Banka!F5,1," ")</f>
        <v>1</v>
      </c>
      <c r="U6" s="131" t="str">
        <f>IF($L$2=Banka!K5,1," ")</f>
        <v xml:space="preserve"> </v>
      </c>
      <c r="V6" s="131" t="str">
        <f>IF($L$2=BilProgA!F5,1," ")</f>
        <v xml:space="preserve"> </v>
      </c>
      <c r="W6" s="131" t="str">
        <f>IF($L$2=BilProgA!L5,1," ")</f>
        <v xml:space="preserve"> </v>
      </c>
      <c r="X6" s="131" t="str">
        <f>IF($L$2='Bilişim Güv'!F5,1," ")</f>
        <v xml:space="preserve"> </v>
      </c>
      <c r="Y6" s="131" t="str">
        <f>IF($L$2='Bilişim Güv'!L5,1," ")</f>
        <v xml:space="preserve"> </v>
      </c>
      <c r="Z6" s="131" t="str">
        <f>IF($L$2=SosGüv!F5,1," ")</f>
        <v xml:space="preserve"> </v>
      </c>
      <c r="AA6" s="131" t="str">
        <f>IF($L$2=SosGüv!L5,1," ")</f>
        <v xml:space="preserve"> </v>
      </c>
      <c r="AB6" s="131" t="str">
        <f>IF(SUM(P6:Y6)&gt;1,"Gündüzde"," ")</f>
        <v xml:space="preserve"> </v>
      </c>
      <c r="AC6" s="200">
        <v>0.70833333333333337</v>
      </c>
      <c r="AD6" s="131" t="str">
        <f>IF($L$2=SosGüvİÖ!F5,1," ")</f>
        <v xml:space="preserve"> </v>
      </c>
      <c r="AE6" s="131" t="str">
        <f>IF($L$2=SosGüvİÖ!L5,1," ")</f>
        <v xml:space="preserve"> </v>
      </c>
      <c r="AF6" s="131">
        <f>IF($L$2=BankaİÖ!F5,1," ")</f>
        <v>1</v>
      </c>
      <c r="AG6" s="131" t="str">
        <f>IF($L$2=BankaİÖ!L5,1," ")</f>
        <v xml:space="preserve"> </v>
      </c>
      <c r="AH6" s="131" t="str">
        <f>IF(SUM(AD6:AG6)&gt;1,"Gecede"," ")</f>
        <v xml:space="preserve"> </v>
      </c>
    </row>
    <row r="7" spans="1:34" s="120" customFormat="1" ht="10.5" customHeight="1" x14ac:dyDescent="0.25">
      <c r="A7" s="457"/>
      <c r="B7" s="280">
        <v>0.41319444444444442</v>
      </c>
      <c r="C7" s="281" t="str">
        <f>IF(L$2=Çağrı!F6,Çağrı!C6,IF(L$2=Çağrı!L6,Çağrı!I6,IF(L$2=Muhasebe!F6,Muhasebe!C6,IF(L$2=Muhasebe!L6,Muhasebe!I6,IF(L$2=Banka!F6,Banka!C6,IF(L$2=Banka!L6,Banka!I6,IF(L$2=SosGüv!F6,SosGüv!C6,IF(L$2=SosGüv!L6,SosGüv!I6,IF(L$2=BilProgA!F6,BilProgA!C6,IF(L$2=BilProgA!L6,BilProgA!I6,IF(L$2='Bilişim Güv'!F6,'Bilişim Güv'!C6,IF(L$2='Bilişim Güv'!L6,'Bilişim Güv'!I6," "))))))))))))</f>
        <v>BAN101</v>
      </c>
      <c r="D7" s="282" t="str">
        <f>IF(L$2=Çağrı!F6,Çağrı!D6,IF(L$2=Çağrı!L6,Çağrı!J6,IF(L$2=Muhasebe!F6,Muhasebe!D6,IF(L$2=Muhasebe!L6,Muhasebe!J6,IF(L$2=Banka!F6,Banka!D6,IF(L$2=Banka!L6,Banka!J6,IF(L$2=SosGüv!F6,SosGüv!D6,IF(L$2=SosGüv!L6,SosGüv!J6,IF(L$2=BilProgA!F6,BilProgA!D6,IF(L$2=BilProgA!L6,BilProgA!J6,IF(L$2='Bilişim Güv'!F6,'Bilişim Güv'!D6,IF(L$2='Bilişim Güv'!L6,'Bilişim Güv'!J6," "))))))))))))</f>
        <v>Genel Muhasebe I</v>
      </c>
      <c r="E7" s="282" t="str">
        <f>IF(L$2=Çağrı!F6,Çağrı!E6,IF(L$2=Çağrı!L6,Çağrı!K6,IF(L$2=Muhasebe!F6,Muhasebe!E6,IF(L$2=Muhasebe!L6,Muhasebe!K6,IF(L$2=Banka!F6,Banka!E6,IF(L$2=Banka!L6,Banka!K6,IF(L$2=SosGüv!F6,SosGüv!E6,IF(L$2=SosGüv!L6,SosGüv!K6,IF(L$2=BilProgA!F6,BilProgA!E6,IF(L$2=BilProgA!L6,BilProgA!K6,IF(L$2='Bilişim Güv'!F6,'Bilişim Güv'!E6,IF(L$2='Bilişim Güv'!L6,'Bilişim Güv'!K6," "))))))))))))</f>
        <v>Öğr. Gör. ABDULKADİR ERYILMAZ</v>
      </c>
      <c r="F7" s="460"/>
      <c r="G7" s="280">
        <v>0.66666666666666663</v>
      </c>
      <c r="H7" s="283" t="str">
        <f>IF(L$2=BankaİÖ!F6,BankaİÖ!C6,IF(L$2=BankaİÖ!L6,BankaİÖ!I6,IF(L$2=SosGüvİÖ!F6,SosGüvİÖ!C6,IF(L$2=SosGüvİÖ!L6,SosGüvİÖ!I6," "))))</f>
        <v>BAN101</v>
      </c>
      <c r="I7" s="284" t="str">
        <f>IF(L$2=BankaİÖ!F6,BankaİÖ!D6,IF(L$2=BankaİÖ!L6,BankaİÖ!J6,IF(L$2=SosGüvİÖ!F6,SosGüvİÖ!D6,IF(L$2=SosGüvİÖ!L6,SosGüvİÖ!J6," "))))</f>
        <v>Genel Muhasebe I</v>
      </c>
      <c r="J7" s="285" t="str">
        <f>IF(L$2=BankaİÖ!F6,BankaİÖ!E6,IF(L$2=BankaİÖ!L6,BankaİÖ!K6,IF(L$2=SosGüvİÖ!F6,SosGüvİÖ!E6,IF(L$2=SosGüvİÖ!L6,SosGüvİÖ!K6," "))))</f>
        <v>Öğr. Gör. ABDULKADİR ERYILMAZ</v>
      </c>
      <c r="K7" s="120">
        <v>4</v>
      </c>
      <c r="L7" s="253" t="s">
        <v>230</v>
      </c>
      <c r="M7" s="127" t="str">
        <f t="shared" ref="M7:M45" si="0">IF(OR(AB7="Gündüzde",AH7="Gecede"),AB7&amp;" "&amp;AH7&amp;" Çakışma var"," ")</f>
        <v xml:space="preserve"> </v>
      </c>
      <c r="N7" s="446"/>
      <c r="O7" s="138">
        <v>0.41319444444444442</v>
      </c>
      <c r="P7" s="142" t="str">
        <f>IF($L$2=Çağrı!F6,1," ")</f>
        <v xml:space="preserve"> </v>
      </c>
      <c r="Q7" s="142" t="str">
        <f>IF($L$2=Çağrı!L6,1," ")</f>
        <v xml:space="preserve"> </v>
      </c>
      <c r="R7" s="142" t="str">
        <f>IF($L$2=Muhasebe!F6,1," ")</f>
        <v xml:space="preserve"> </v>
      </c>
      <c r="S7" s="142" t="str">
        <f>IF($L$2=Muhasebe!L6,1," ")</f>
        <v xml:space="preserve"> </v>
      </c>
      <c r="T7" s="142">
        <f>IF($L$2=Banka!F6,1," ")</f>
        <v>1</v>
      </c>
      <c r="U7" s="142" t="str">
        <f>IF($L$2=Banka!K6,1," ")</f>
        <v xml:space="preserve"> </v>
      </c>
      <c r="V7" s="142" t="str">
        <f>IF($L$2=BilProgA!F6,1," ")</f>
        <v xml:space="preserve"> </v>
      </c>
      <c r="W7" s="142" t="str">
        <f>IF($L$2=BilProgA!L6,1," ")</f>
        <v xml:space="preserve"> </v>
      </c>
      <c r="X7" s="142" t="str">
        <f>IF($L$2='Bilişim Güv'!F6,1," ")</f>
        <v xml:space="preserve"> </v>
      </c>
      <c r="Y7" s="142" t="str">
        <f>IF($L$2='Bilişim Güv'!L6,1," ")</f>
        <v xml:space="preserve"> </v>
      </c>
      <c r="Z7" s="142" t="str">
        <f>IF($L$2=SosGüv!F6,1," ")</f>
        <v xml:space="preserve"> </v>
      </c>
      <c r="AA7" s="142" t="str">
        <f>IF($L$2=SosGüv!L6,1," ")</f>
        <v xml:space="preserve"> </v>
      </c>
      <c r="AB7" s="142" t="str">
        <f t="shared" ref="AB7:AB45" si="1">IF(SUM(P7:Y7)&gt;1,"Gündüzde"," ")</f>
        <v xml:space="preserve"> </v>
      </c>
      <c r="AC7" s="201">
        <v>0.75</v>
      </c>
      <c r="AD7" s="142" t="str">
        <f>IF($L$2=SosGüvİÖ!F6,1," ")</f>
        <v xml:space="preserve"> </v>
      </c>
      <c r="AE7" s="142" t="str">
        <f>IF($L$2=SosGüvİÖ!L6,1," ")</f>
        <v xml:space="preserve"> </v>
      </c>
      <c r="AF7" s="142">
        <f>IF($L$2=BankaİÖ!F6,1," ")</f>
        <v>1</v>
      </c>
      <c r="AG7" s="142" t="str">
        <f>IF($L$2=BankaİÖ!L6,1," ")</f>
        <v xml:space="preserve"> </v>
      </c>
      <c r="AH7" s="142" t="str">
        <f t="shared" ref="AH7:AH45" si="2">IF(SUM(AD7:AG7)&gt;1,"Gecede"," ")</f>
        <v xml:space="preserve"> </v>
      </c>
    </row>
    <row r="8" spans="1:34" s="120" customFormat="1" ht="10.5" customHeight="1" x14ac:dyDescent="0.25">
      <c r="A8" s="457"/>
      <c r="B8" s="280">
        <v>0.4513888888888889</v>
      </c>
      <c r="C8" s="281" t="str">
        <f>IF(L$2=Çağrı!F7,Çağrı!C7,IF(L$2=Çağrı!L7,Çağrı!I7,IF(L$2=Muhasebe!F7,Muhasebe!C7,IF(L$2=Muhasebe!L7,Muhasebe!I7,IF(L$2=Banka!F7,Banka!C7,IF(L$2=Banka!L7,Banka!I7,IF(L$2=SosGüv!F7,SosGüv!C7,IF(L$2=SosGüv!L7,SosGüv!I7,IF(L$2=BilProgA!F7,BilProgA!C7,IF(L$2=BilProgA!L7,BilProgA!I7,IF(L$2='Bilişim Güv'!F7,'Bilişim Güv'!C7,IF(L$2='Bilişim Güv'!L7,'Bilişim Güv'!I7," "))))))))))))</f>
        <v>BAN101</v>
      </c>
      <c r="D8" s="282" t="str">
        <f>IF(L$2=Çağrı!F7,Çağrı!D7,IF(L$2=Çağrı!L7,Çağrı!J7,IF(L$2=Muhasebe!F7,Muhasebe!D7,IF(L$2=Muhasebe!L7,Muhasebe!J7,IF(L$2=Banka!F7,Banka!D7,IF(L$2=Banka!L7,Banka!J7,IF(L$2=SosGüv!F7,SosGüv!D7,IF(L$2=SosGüv!L7,SosGüv!J7,IF(L$2=BilProgA!F7,BilProgA!D7,IF(L$2=BilProgA!L7,BilProgA!J7,IF(L$2='Bilişim Güv'!F7,'Bilişim Güv'!D7,IF(L$2='Bilişim Güv'!L7,'Bilişim Güv'!J7," "))))))))))))</f>
        <v>Genel Muhasebe I</v>
      </c>
      <c r="E8" s="282" t="str">
        <f>IF(L$2=Çağrı!F7,Çağrı!E7,IF(L$2=Çağrı!L7,Çağrı!K7,IF(L$2=Muhasebe!F7,Muhasebe!E7,IF(L$2=Muhasebe!L7,Muhasebe!K7,IF(L$2=Banka!F7,Banka!E7,IF(L$2=Banka!L7,Banka!K7,IF(L$2=SosGüv!F7,SosGüv!E7,IF(L$2=SosGüv!L7,SosGüv!K7,IF(L$2=BilProgA!F7,BilProgA!E7,IF(L$2=BilProgA!L7,BilProgA!K7,IF(L$2='Bilişim Güv'!F7,'Bilişim Güv'!E7,IF(L$2='Bilişim Güv'!L7,'Bilişim Güv'!K7," "))))))))))))</f>
        <v>Öğr. Gör. ABDULKADİR ERYILMAZ</v>
      </c>
      <c r="F8" s="460"/>
      <c r="G8" s="280">
        <v>0.70833333333333304</v>
      </c>
      <c r="H8" s="283" t="str">
        <f>IF(L$2=BankaİÖ!F7,BankaİÖ!C7,IF(L$2=BankaİÖ!L7,BankaİÖ!I7,IF(L$2=SosGüvİÖ!F7,SosGüvİÖ!C7,IF(L$2=SosGüvİÖ!L7,SosGüvİÖ!I7," "))))</f>
        <v>BAN101</v>
      </c>
      <c r="I8" s="284" t="str">
        <f>IF(L$2=BankaİÖ!F7,BankaİÖ!D7,IF(L$2=BankaİÖ!L7,BankaİÖ!J7,IF(L$2=SosGüvİÖ!F7,SosGüvİÖ!D7,IF(L$2=SosGüvİÖ!L7,SosGüvİÖ!J7," "))))</f>
        <v>Genel Muhasebe I</v>
      </c>
      <c r="J8" s="285" t="str">
        <f>IF(L$2=BankaİÖ!F7,BankaİÖ!E7,IF(L$2=BankaİÖ!L7,BankaİÖ!K7,IF(L$2=SosGüvİÖ!F7,SosGüvİÖ!E7,IF(L$2=SosGüvİÖ!L7,SosGüvİÖ!K7," "))))</f>
        <v>Öğr. Gör. ABDULKADİR ERYILMAZ</v>
      </c>
      <c r="K8" s="144">
        <v>5</v>
      </c>
      <c r="L8" s="252" t="s">
        <v>231</v>
      </c>
      <c r="M8" s="127" t="str">
        <f t="shared" si="0"/>
        <v xml:space="preserve"> </v>
      </c>
      <c r="N8" s="446"/>
      <c r="O8" s="145">
        <v>0.4513888888888889</v>
      </c>
      <c r="P8" s="148" t="str">
        <f>IF($L$2=Çağrı!F7,1," ")</f>
        <v xml:space="preserve"> </v>
      </c>
      <c r="Q8" s="148" t="str">
        <f>IF($L$2=Çağrı!L7,1," ")</f>
        <v xml:space="preserve"> </v>
      </c>
      <c r="R8" s="148" t="str">
        <f>IF($L$2=Muhasebe!F7,1," ")</f>
        <v xml:space="preserve"> </v>
      </c>
      <c r="S8" s="148" t="str">
        <f>IF($L$2=Muhasebe!L7,1," ")</f>
        <v xml:space="preserve"> </v>
      </c>
      <c r="T8" s="148">
        <f>IF($L$2=Banka!F7,1," ")</f>
        <v>1</v>
      </c>
      <c r="U8" s="148" t="str">
        <f>IF($L$2=Banka!K7,1," ")</f>
        <v xml:space="preserve"> </v>
      </c>
      <c r="V8" s="148" t="str">
        <f>IF($L$2=BilProgA!F7,1," ")</f>
        <v xml:space="preserve"> </v>
      </c>
      <c r="W8" s="148" t="str">
        <f>IF($L$2=BilProgA!L7,1," ")</f>
        <v xml:space="preserve"> </v>
      </c>
      <c r="X8" s="148" t="str">
        <f>IF($L$2='Bilişim Güv'!F7,1," ")</f>
        <v xml:space="preserve"> </v>
      </c>
      <c r="Y8" s="148" t="str">
        <f>IF($L$2='Bilişim Güv'!L7,1," ")</f>
        <v xml:space="preserve"> </v>
      </c>
      <c r="Z8" s="148" t="str">
        <f>IF($L$2=SosGüv!F7,1," ")</f>
        <v xml:space="preserve"> </v>
      </c>
      <c r="AA8" s="148" t="str">
        <f>IF($L$2=SosGüv!L7,1," ")</f>
        <v xml:space="preserve"> </v>
      </c>
      <c r="AB8" s="148" t="str">
        <f t="shared" si="1"/>
        <v xml:space="preserve"> </v>
      </c>
      <c r="AC8" s="202">
        <v>0.79166666666666663</v>
      </c>
      <c r="AD8" s="148" t="str">
        <f>IF($L$2=SosGüvİÖ!F7,1," ")</f>
        <v xml:space="preserve"> </v>
      </c>
      <c r="AE8" s="148" t="str">
        <f>IF($L$2=SosGüvİÖ!L7,1," ")</f>
        <v xml:space="preserve"> </v>
      </c>
      <c r="AF8" s="148">
        <f>IF($L$2=BankaİÖ!F7,1," ")</f>
        <v>1</v>
      </c>
      <c r="AG8" s="148" t="str">
        <f>IF($L$2=BankaİÖ!L7,1," ")</f>
        <v xml:space="preserve"> </v>
      </c>
      <c r="AH8" s="148" t="str">
        <f t="shared" si="2"/>
        <v xml:space="preserve"> </v>
      </c>
    </row>
    <row r="9" spans="1:34" s="120" customFormat="1" ht="10.5" customHeight="1" x14ac:dyDescent="0.25">
      <c r="A9" s="457"/>
      <c r="B9" s="280">
        <v>0.48958333333333331</v>
      </c>
      <c r="C9" s="281" t="str">
        <f>IF(L$2=Çağrı!F8,Çağrı!C8,IF(L$2=Çağrı!L8,Çağrı!I8,IF(L$2=Muhasebe!F8,Muhasebe!C8,IF(L$2=Muhasebe!L8,Muhasebe!I8,IF(L$2=Banka!F8,Banka!C8,IF(L$2=Banka!L8,Banka!I8,IF(L$2=SosGüv!F8,SosGüv!C8,IF(L$2=SosGüv!L8,SosGüv!I8,IF(L$2=BilProgA!F8,BilProgA!C8,IF(L$2=BilProgA!L8,BilProgA!I8,IF(L$2='Bilişim Güv'!F8,'Bilişim Güv'!C8,IF(L$2='Bilişim Güv'!L8,'Bilişim Güv'!I8," "))))))))))))</f>
        <v>BAN101</v>
      </c>
      <c r="D9" s="282" t="str">
        <f>IF(L$2=Çağrı!F8,Çağrı!D8,IF(L$2=Çağrı!L8,Çağrı!J8,IF(L$2=Muhasebe!F8,Muhasebe!D8,IF(L$2=Muhasebe!L8,Muhasebe!J8,IF(L$2=Banka!F8,Banka!D8,IF(L$2=Banka!L8,Banka!J8,IF(L$2=SosGüv!F8,SosGüv!D8,IF(L$2=SosGüv!L8,SosGüv!J8,IF(L$2=BilProgA!F8,BilProgA!D8,IF(L$2=BilProgA!L8,BilProgA!J8,IF(L$2='Bilişim Güv'!F8,'Bilişim Güv'!D8,IF(L$2='Bilişim Güv'!L8,'Bilişim Güv'!J8," "))))))))))))</f>
        <v>Genel Muhasebe I</v>
      </c>
      <c r="E9" s="282" t="str">
        <f>IF(L$2=Çağrı!F8,Çağrı!E8,IF(L$2=Çağrı!L8,Çağrı!K8,IF(L$2=Muhasebe!F8,Muhasebe!E8,IF(L$2=Muhasebe!L8,Muhasebe!K8,IF(L$2=Banka!F8,Banka!E8,IF(L$2=Banka!L8,Banka!K8,IF(L$2=SosGüv!F8,SosGüv!E8,IF(L$2=SosGüv!L8,SosGüv!K8,IF(L$2=BilProgA!F8,BilProgA!E8,IF(L$2=BilProgA!L8,BilProgA!K8,IF(L$2='Bilişim Güv'!F8,'Bilişim Güv'!E8,IF(L$2='Bilişim Güv'!L8,'Bilişim Güv'!K8," "))))))))))))</f>
        <v>Öğr. Gör. ABDULKADİR ERYILMAZ</v>
      </c>
      <c r="F9" s="460"/>
      <c r="G9" s="280">
        <v>0.75</v>
      </c>
      <c r="H9" s="283" t="str">
        <f>IF(L$2=BankaİÖ!F8,BankaİÖ!C8,IF(L$2=BankaİÖ!L8,BankaİÖ!I8,IF(L$2=SosGüvİÖ!F8,SosGüvİÖ!C8,IF(L$2=SosGüvİÖ!L8,SosGüvİÖ!I8," "))))</f>
        <v>BAN101</v>
      </c>
      <c r="I9" s="284" t="str">
        <f>IF(L$2=BankaİÖ!F8,BankaİÖ!D8,IF(L$2=BankaİÖ!L8,BankaİÖ!J8,IF(L$2=SosGüvİÖ!F8,SosGüvİÖ!D8,IF(L$2=SosGüvİÖ!L8,SosGüvİÖ!J8," "))))</f>
        <v>Genel Muhasebe I</v>
      </c>
      <c r="J9" s="285" t="str">
        <f>IF(L$2=BankaİÖ!F8,BankaİÖ!E8,IF(L$2=BankaİÖ!L8,BankaİÖ!K8,IF(L$2=SosGüvİÖ!F8,SosGüvİÖ!E8,IF(L$2=SosGüvİÖ!L8,SosGüvİÖ!K8," "))))</f>
        <v>Öğr. Gör. ABDULKADİR ERYILMAZ</v>
      </c>
      <c r="K9" s="120">
        <v>6</v>
      </c>
      <c r="L9" s="252" t="s">
        <v>228</v>
      </c>
      <c r="M9" s="127" t="str">
        <f t="shared" si="0"/>
        <v xml:space="preserve"> </v>
      </c>
      <c r="N9" s="446"/>
      <c r="O9" s="138">
        <v>0.48958333333333331</v>
      </c>
      <c r="P9" s="142" t="str">
        <f>IF($L$2=Çağrı!F8,1," ")</f>
        <v xml:space="preserve"> </v>
      </c>
      <c r="Q9" s="142" t="str">
        <f>IF($L$2=Çağrı!L8,1," ")</f>
        <v xml:space="preserve"> </v>
      </c>
      <c r="R9" s="142" t="str">
        <f>IF($L$2=Muhasebe!F8,1," ")</f>
        <v xml:space="preserve"> </v>
      </c>
      <c r="S9" s="142" t="str">
        <f>IF($L$2=Muhasebe!L8,1," ")</f>
        <v xml:space="preserve"> </v>
      </c>
      <c r="T9" s="142">
        <f>IF($L$2=Banka!F8,1," ")</f>
        <v>1</v>
      </c>
      <c r="U9" s="142" t="str">
        <f>IF($L$2=Banka!K8,1," ")</f>
        <v xml:space="preserve"> </v>
      </c>
      <c r="V9" s="142" t="str">
        <f>IF($L$2=BilProgA!F8,1," ")</f>
        <v xml:space="preserve"> </v>
      </c>
      <c r="W9" s="142" t="str">
        <f>IF($L$2=BilProgA!L8,1," ")</f>
        <v xml:space="preserve"> </v>
      </c>
      <c r="X9" s="142" t="str">
        <f>IF($L$2='Bilişim Güv'!F8,1," ")</f>
        <v xml:space="preserve"> </v>
      </c>
      <c r="Y9" s="142" t="str">
        <f>IF($L$2='Bilişim Güv'!L8,1," ")</f>
        <v xml:space="preserve"> </v>
      </c>
      <c r="Z9" s="142" t="str">
        <f>IF($L$2=SosGüv!F8,1," ")</f>
        <v xml:space="preserve"> </v>
      </c>
      <c r="AA9" s="142" t="str">
        <f>IF($L$2=SosGüv!L8,1," ")</f>
        <v xml:space="preserve"> </v>
      </c>
      <c r="AB9" s="142" t="str">
        <f t="shared" si="1"/>
        <v xml:space="preserve"> </v>
      </c>
      <c r="AC9" s="201">
        <v>0.83333333333333337</v>
      </c>
      <c r="AD9" s="142" t="str">
        <f>IF($L$2=SosGüvİÖ!F8,1," ")</f>
        <v xml:space="preserve"> </v>
      </c>
      <c r="AE9" s="142" t="str">
        <f>IF($L$2=SosGüvİÖ!L8,1," ")</f>
        <v xml:space="preserve"> </v>
      </c>
      <c r="AF9" s="142">
        <f>IF($L$2=BankaİÖ!F8,1," ")</f>
        <v>1</v>
      </c>
      <c r="AG9" s="142" t="str">
        <f>IF($L$2=BankaİÖ!L8,1," ")</f>
        <v xml:space="preserve"> </v>
      </c>
      <c r="AH9" s="142" t="str">
        <f t="shared" si="2"/>
        <v xml:space="preserve"> </v>
      </c>
    </row>
    <row r="10" spans="1:34" s="120" customFormat="1" ht="10.5" customHeight="1" x14ac:dyDescent="0.25">
      <c r="A10" s="457"/>
      <c r="B10" s="280">
        <v>0.54166666666666663</v>
      </c>
      <c r="C10" s="281" t="str">
        <f>IF(L$2=Çağrı!F9,Çağrı!C9,IF(L$2=Çağrı!L9,Çağrı!I9,IF(L$2=Muhasebe!F9,Muhasebe!C9,IF(L$2=Muhasebe!L9,Muhasebe!I9,IF(L$2=Banka!F9,Banka!C9,IF(L$2=Banka!L9,Banka!I9,IF(L$2=SosGüv!F9,SosGüv!C9,IF(L$2=SosGüv!L9,SosGüv!I9,IF(L$2=BilProgA!F9,BilProgA!C9,IF(L$2=BilProgA!L9,BilProgA!I9,IF(L$2='Bilişim Güv'!F9,'Bilişim Güv'!C9,IF(L$2='Bilişim Güv'!L9,'Bilişim Güv'!I9," "))))))))))))</f>
        <v>MUV201</v>
      </c>
      <c r="D10" s="282" t="str">
        <f>IF(L$2=Çağrı!F9,Çağrı!D9,IF(L$2=Çağrı!L9,Çağrı!J9,IF(L$2=Muhasebe!F9,Muhasebe!D9,IF(L$2=Muhasebe!L9,Muhasebe!J9,IF(L$2=Banka!F9,Banka!D9,IF(L$2=Banka!L9,Banka!J9,IF(L$2=SosGüv!F9,SosGüv!D9,IF(L$2=SosGüv!L9,SosGüv!J9,IF(L$2=BilProgA!F9,BilProgA!D9,IF(L$2=BilProgA!L9,BilProgA!J9,IF(L$2='Bilişim Güv'!F9,'Bilişim Güv'!D9,IF(L$2='Bilişim Güv'!L9,'Bilişim Güv'!J9," "))))))))))))</f>
        <v>Maliyet Muhasebesi</v>
      </c>
      <c r="E10" s="282" t="str">
        <f>IF(L$2=Çağrı!F9,Çağrı!E9,IF(L$2=Çağrı!L9,Çağrı!K9,IF(L$2=Muhasebe!F9,Muhasebe!E9,IF(L$2=Muhasebe!L9,Muhasebe!K9,IF(L$2=Banka!F9,Banka!E9,IF(L$2=Banka!L9,Banka!K9,IF(L$2=SosGüv!F9,SosGüv!E9,IF(L$2=SosGüv!L9,SosGüv!K9,IF(L$2=BilProgA!F9,BilProgA!E9,IF(L$2=BilProgA!L9,BilProgA!K9,IF(L$2='Bilişim Güv'!F9,'Bilişim Güv'!E9,IF(L$2='Bilişim Güv'!L9,'Bilişim Güv'!K9," "))))))))))))</f>
        <v>Öğr. Gör. TUNAHAN BİLGİN</v>
      </c>
      <c r="F10" s="460"/>
      <c r="G10" s="280">
        <v>0.79166666666666696</v>
      </c>
      <c r="H10" s="283" t="str">
        <f>IF(L$2=BankaİÖ!F9,BankaİÖ!C9,IF(L$2=BankaİÖ!L9,BankaİÖ!I9,IF(L$2=SosGüvİÖ!F9,SosGüvİÖ!C9,IF(L$2=SosGüvİÖ!L9,SosGüvİÖ!I9," "))))</f>
        <v xml:space="preserve"> </v>
      </c>
      <c r="I10" s="284" t="str">
        <f>IF(L$2=BankaİÖ!F9,BankaİÖ!D9,IF(L$2=BankaİÖ!L9,BankaİÖ!J9,IF(L$2=SosGüvİÖ!F9,SosGüvİÖ!D9,IF(L$2=SosGüvİÖ!L9,SosGüvİÖ!J9," "))))</f>
        <v xml:space="preserve"> </v>
      </c>
      <c r="J10" s="285" t="str">
        <f>IF(L$2=BankaİÖ!F9,BankaİÖ!E9,IF(L$2=BankaİÖ!L9,BankaİÖ!K9,IF(L$2=SosGüvİÖ!F9,SosGüvİÖ!E9,IF(L$2=SosGüvİÖ!L9,SosGüvİÖ!K9," "))))</f>
        <v xml:space="preserve"> </v>
      </c>
      <c r="K10" s="120">
        <v>7</v>
      </c>
      <c r="L10" s="252" t="s">
        <v>232</v>
      </c>
      <c r="M10" s="127" t="str">
        <f t="shared" si="0"/>
        <v xml:space="preserve"> </v>
      </c>
      <c r="N10" s="446"/>
      <c r="O10" s="145">
        <v>0.54166666666666663</v>
      </c>
      <c r="P10" s="148" t="str">
        <f>IF($L$2=Çağrı!F9,1," ")</f>
        <v xml:space="preserve"> </v>
      </c>
      <c r="Q10" s="148" t="str">
        <f>IF($L$2=Çağrı!L9,1," ")</f>
        <v xml:space="preserve"> </v>
      </c>
      <c r="R10" s="148" t="str">
        <f>IF($L$2=Muhasebe!F9,1," ")</f>
        <v xml:space="preserve"> </v>
      </c>
      <c r="S10" s="148">
        <f>IF($L$2=Muhasebe!L9,1," ")</f>
        <v>1</v>
      </c>
      <c r="T10" s="148" t="str">
        <f>IF($L$2=Banka!F9,1," ")</f>
        <v xml:space="preserve"> </v>
      </c>
      <c r="U10" s="148" t="str">
        <f>IF($L$2=Banka!K9,1," ")</f>
        <v xml:space="preserve"> </v>
      </c>
      <c r="V10" s="148" t="str">
        <f>IF($L$2=BilProgA!F9,1," ")</f>
        <v xml:space="preserve"> </v>
      </c>
      <c r="W10" s="148" t="str">
        <f>IF($L$2=BilProgA!L9,1," ")</f>
        <v xml:space="preserve"> </v>
      </c>
      <c r="X10" s="148" t="str">
        <f>IF($L$2='Bilişim Güv'!F9,1," ")</f>
        <v xml:space="preserve"> </v>
      </c>
      <c r="Y10" s="148" t="str">
        <f>IF($L$2='Bilişim Güv'!L9,1," ")</f>
        <v xml:space="preserve"> </v>
      </c>
      <c r="Z10" s="148" t="str">
        <f>IF($L$2=SosGüv!F9,1," ")</f>
        <v xml:space="preserve"> </v>
      </c>
      <c r="AA10" s="148" t="str">
        <f>IF($L$2=SosGüv!L9,1," ")</f>
        <v xml:space="preserve"> </v>
      </c>
      <c r="AB10" s="148" t="str">
        <f t="shared" si="1"/>
        <v xml:space="preserve"> </v>
      </c>
      <c r="AC10" s="202">
        <v>0.875</v>
      </c>
      <c r="AD10" s="148" t="str">
        <f>IF($L$2=SosGüvİÖ!F9,1," ")</f>
        <v xml:space="preserve"> </v>
      </c>
      <c r="AE10" s="148" t="str">
        <f>IF($L$2=SosGüvİÖ!L9,1," ")</f>
        <v xml:space="preserve"> </v>
      </c>
      <c r="AF10" s="148" t="str">
        <f>IF($L$2=BankaİÖ!F9,1," ")</f>
        <v xml:space="preserve"> </v>
      </c>
      <c r="AG10" s="148" t="str">
        <f>IF($L$2=BankaİÖ!L9,1," ")</f>
        <v xml:space="preserve"> </v>
      </c>
      <c r="AH10" s="148" t="str">
        <f t="shared" si="2"/>
        <v xml:space="preserve"> </v>
      </c>
    </row>
    <row r="11" spans="1:34" s="120" customFormat="1" ht="10.5" customHeight="1" x14ac:dyDescent="0.25">
      <c r="A11" s="457"/>
      <c r="B11" s="280">
        <v>0.58333333333333337</v>
      </c>
      <c r="C11" s="281" t="str">
        <f>IF(L$2=Çağrı!F10,Çağrı!C10,IF(L$2=Çağrı!L10,Çağrı!I10,IF(L$2=Muhasebe!F10,Muhasebe!C10,IF(L$2=Muhasebe!L10,Muhasebe!I10,IF(L$2=Banka!F10,Banka!C10,IF(L$2=Banka!L10,Banka!I10,IF(L$2=SosGüv!F10,SosGüv!C10,IF(L$2=SosGüv!L10,SosGüv!I10,IF(L$2=BilProgA!F10,BilProgA!C10,IF(L$2=BilProgA!L10,BilProgA!I10,IF(L$2='Bilişim Güv'!F10,'Bilişim Güv'!C10,IF(L$2='Bilişim Güv'!L10,'Bilişim Güv'!I10," "))))))))))))</f>
        <v>MUV201</v>
      </c>
      <c r="D11" s="282" t="str">
        <f>IF(L$2=Çağrı!F10,Çağrı!D10,IF(L$2=Çağrı!L10,Çağrı!J10,IF(L$2=Muhasebe!F10,Muhasebe!D10,IF(L$2=Muhasebe!L10,Muhasebe!J10,IF(L$2=Banka!F10,Banka!D10,IF(L$2=Banka!L10,Banka!J10,IF(L$2=SosGüv!F10,SosGüv!D10,IF(L$2=SosGüv!L10,SosGüv!J10,IF(L$2=BilProgA!F10,BilProgA!D10,IF(L$2=BilProgA!L10,BilProgA!J10,IF(L$2='Bilişim Güv'!F10,'Bilişim Güv'!D10,IF(L$2='Bilişim Güv'!L10,'Bilişim Güv'!J10," "))))))))))))</f>
        <v>Maliyet Muhasebesi</v>
      </c>
      <c r="E11" s="282" t="str">
        <f>IF(L$2=Çağrı!F10,Çağrı!E10,IF(L$2=Çağrı!L10,Çağrı!K10,IF(L$2=Muhasebe!F10,Muhasebe!E10,IF(L$2=Muhasebe!L10,Muhasebe!K10,IF(L$2=Banka!F10,Banka!E10,IF(L$2=Banka!L10,Banka!K10,IF(L$2=SosGüv!F10,SosGüv!E10,IF(L$2=SosGüv!L10,SosGüv!K10,IF(L$2=BilProgA!F10,BilProgA!E10,IF(L$2=BilProgA!L10,BilProgA!K10,IF(L$2='Bilişim Güv'!F10,'Bilişim Güv'!E10,IF(L$2='Bilişim Güv'!L10,'Bilişim Güv'!K10," "))))))))))))</f>
        <v>Öğr. Gör. TUNAHAN BİLGİN</v>
      </c>
      <c r="F11" s="460"/>
      <c r="G11" s="280">
        <v>0.83333333333333304</v>
      </c>
      <c r="H11" s="283" t="str">
        <f>IF(L$2=BankaİÖ!F10,BankaİÖ!C10,IF(L$2=BankaİÖ!L10,BankaİÖ!I10,IF(L$2=SosGüvİÖ!F10,SosGüvİÖ!C10,IF(L$2=SosGüvİÖ!L10,SosGüvİÖ!I10," "))))</f>
        <v xml:space="preserve"> </v>
      </c>
      <c r="I11" s="284" t="str">
        <f>IF(L$2=BankaİÖ!F10,BankaİÖ!D10,IF(L$2=BankaİÖ!L10,BankaİÖ!J10,IF(L$2=SosGüvİÖ!F10,SosGüvİÖ!D10,IF(L$2=SosGüvİÖ!L10,SosGüvİÖ!J10," "))))</f>
        <v xml:space="preserve"> </v>
      </c>
      <c r="J11" s="285" t="str">
        <f>IF(L$2=BankaİÖ!F10,BankaİÖ!E10,IF(L$2=BankaİÖ!L10,BankaİÖ!K10,IF(L$2=SosGüvİÖ!F10,SosGüvİÖ!E10,IF(L$2=SosGüvİÖ!L10,SosGüvİÖ!K10," "))))</f>
        <v xml:space="preserve"> </v>
      </c>
      <c r="K11" s="120">
        <v>8</v>
      </c>
      <c r="L11" s="252" t="s">
        <v>223</v>
      </c>
      <c r="M11" s="127" t="str">
        <f t="shared" si="0"/>
        <v xml:space="preserve"> </v>
      </c>
      <c r="N11" s="446"/>
      <c r="O11" s="138">
        <v>0.58333333333333337</v>
      </c>
      <c r="P11" s="142" t="str">
        <f>IF($L$2=Çağrı!F10,1," ")</f>
        <v xml:space="preserve"> </v>
      </c>
      <c r="Q11" s="142" t="str">
        <f>IF($L$2=Çağrı!L10,1," ")</f>
        <v xml:space="preserve"> </v>
      </c>
      <c r="R11" s="142" t="str">
        <f>IF($L$2=Muhasebe!F10,1," ")</f>
        <v xml:space="preserve"> </v>
      </c>
      <c r="S11" s="142">
        <f>IF($L$2=Muhasebe!L10,1," ")</f>
        <v>1</v>
      </c>
      <c r="T11" s="142" t="str">
        <f>IF($L$2=Banka!F10,1," ")</f>
        <v xml:space="preserve"> </v>
      </c>
      <c r="U11" s="142" t="str">
        <f>IF($L$2=Banka!K10,1," ")</f>
        <v xml:space="preserve"> </v>
      </c>
      <c r="V11" s="142" t="str">
        <f>IF($L$2=BilProgA!F10,1," ")</f>
        <v xml:space="preserve"> </v>
      </c>
      <c r="W11" s="142" t="str">
        <f>IF($L$2=BilProgA!L10,1," ")</f>
        <v xml:space="preserve"> </v>
      </c>
      <c r="X11" s="142" t="str">
        <f>IF($L$2='Bilişim Güv'!F10,1," ")</f>
        <v xml:space="preserve"> </v>
      </c>
      <c r="Y11" s="142" t="str">
        <f>IF($L$2='Bilişim Güv'!L10,1," ")</f>
        <v xml:space="preserve"> </v>
      </c>
      <c r="Z11" s="142" t="str">
        <f>IF($L$2=SosGüv!F10,1," ")</f>
        <v xml:space="preserve"> </v>
      </c>
      <c r="AA11" s="142" t="str">
        <f>IF($L$2=SosGüv!L10,1," ")</f>
        <v xml:space="preserve"> </v>
      </c>
      <c r="AB11" s="142" t="str">
        <f t="shared" si="1"/>
        <v xml:space="preserve"> </v>
      </c>
      <c r="AC11" s="201">
        <v>0.91666666666666596</v>
      </c>
      <c r="AD11" s="142" t="str">
        <f>IF($L$2=SosGüvİÖ!F10,1," ")</f>
        <v xml:space="preserve"> </v>
      </c>
      <c r="AE11" s="142" t="str">
        <f>IF($L$2=SosGüvİÖ!L10,1," ")</f>
        <v xml:space="preserve"> </v>
      </c>
      <c r="AF11" s="142" t="str">
        <f>IF($L$2=BankaİÖ!F10,1," ")</f>
        <v xml:space="preserve"> </v>
      </c>
      <c r="AG11" s="142" t="str">
        <f>IF($L$2=BankaİÖ!L10,1," ")</f>
        <v xml:space="preserve"> </v>
      </c>
      <c r="AH11" s="142" t="str">
        <f t="shared" si="2"/>
        <v xml:space="preserve"> </v>
      </c>
    </row>
    <row r="12" spans="1:34" s="120" customFormat="1" ht="10.5" customHeight="1" x14ac:dyDescent="0.25">
      <c r="A12" s="457"/>
      <c r="B12" s="280">
        <v>0.625</v>
      </c>
      <c r="C12" s="281" t="str">
        <f>IF(L$2=Çağrı!F11,Çağrı!C11,IF(L$2=Çağrı!L11,Çağrı!I11,IF(L$2=Muhasebe!F11,Muhasebe!C11,IF(L$2=Muhasebe!L11,Muhasebe!I11,IF(L$2=Banka!F11,Banka!C11,IF(L$2=Banka!L11,Banka!I11,IF(L$2=SosGüv!F11,SosGüv!C11,IF(L$2=SosGüv!L11,SosGüv!I11,IF(L$2=BilProgA!F11,BilProgA!C11,IF(L$2=BilProgA!L11,BilProgA!I11,IF(L$2='Bilişim Güv'!F11,'Bilişim Güv'!C11,IF(L$2='Bilişim Güv'!L11,'Bilişim Güv'!I11," "))))))))))))</f>
        <v>MUV201</v>
      </c>
      <c r="D12" s="282" t="str">
        <f>IF(L$2=Çağrı!F11,Çağrı!D11,IF(L$2=Çağrı!L11,Çağrı!J11,IF(L$2=Muhasebe!F11,Muhasebe!D11,IF(L$2=Muhasebe!L11,Muhasebe!J11,IF(L$2=Banka!F11,Banka!D11,IF(L$2=Banka!L11,Banka!J11,IF(L$2=SosGüv!F11,SosGüv!D11,IF(L$2=SosGüv!L11,SosGüv!J11,IF(L$2=BilProgA!F11,BilProgA!D11,IF(L$2=BilProgA!L11,BilProgA!J11,IF(L$2='Bilişim Güv'!F11,'Bilişim Güv'!D11,IF(L$2='Bilişim Güv'!L11,'Bilişim Güv'!J11," "))))))))))))</f>
        <v>Maliyet Muhasebesi</v>
      </c>
      <c r="E12" s="282" t="str">
        <f>IF(L$2=Çağrı!F11,Çağrı!E11,IF(L$2=Çağrı!L11,Çağrı!K11,IF(L$2=Muhasebe!F11,Muhasebe!E11,IF(L$2=Muhasebe!L11,Muhasebe!K11,IF(L$2=Banka!F11,Banka!E11,IF(L$2=Banka!L11,Banka!K11,IF(L$2=SosGüv!F11,SosGüv!E11,IF(L$2=SosGüv!L11,SosGüv!K11,IF(L$2=BilProgA!F11,BilProgA!E11,IF(L$2=BilProgA!L11,BilProgA!K11,IF(L$2='Bilişim Güv'!F11,'Bilişim Güv'!E11,IF(L$2='Bilişim Güv'!L11,'Bilişim Güv'!K11," "))))))))))))</f>
        <v>Öğr. Gör. TUNAHAN BİLGİN</v>
      </c>
      <c r="F12" s="460"/>
      <c r="G12" s="280">
        <v>0.875</v>
      </c>
      <c r="H12" s="283" t="str">
        <f>IF(L$2=BankaİÖ!F11,BankaİÖ!C11,IF(L$2=BankaİÖ!L11,BankaİÖ!I11,IF(L$2=SosGüvİÖ!F11,SosGüvİÖ!C11,IF(L$2=SosGüvİÖ!L11,SosGüvİÖ!I11," "))))</f>
        <v xml:space="preserve"> </v>
      </c>
      <c r="I12" s="284" t="str">
        <f>IF(L$2=BankaİÖ!F11,BankaİÖ!D11,IF(L$2=BankaİÖ!L11,BankaİÖ!J11,IF(L$2=SosGüvİÖ!F11,SosGüvİÖ!D11,IF(L$2=SosGüvİÖ!L11,SosGüvİÖ!J11," "))))</f>
        <v xml:space="preserve"> </v>
      </c>
      <c r="J12" s="285" t="str">
        <f>IF(L$2=BankaİÖ!F11,BankaİÖ!E11,IF(L$2=BankaİÖ!L11,BankaİÖ!K11,IF(L$2=SosGüvİÖ!F11,SosGüvİÖ!E11,IF(L$2=SosGüvİÖ!L11,SosGüvİÖ!K11," "))))</f>
        <v xml:space="preserve"> </v>
      </c>
      <c r="K12" s="144">
        <v>9</v>
      </c>
      <c r="L12" s="252" t="s">
        <v>233</v>
      </c>
      <c r="M12" s="127" t="str">
        <f t="shared" si="0"/>
        <v xml:space="preserve"> </v>
      </c>
      <c r="N12" s="446"/>
      <c r="O12" s="145">
        <v>0.625</v>
      </c>
      <c r="P12" s="148" t="str">
        <f>IF($L$2=Çağrı!F11,1," ")</f>
        <v xml:space="preserve"> </v>
      </c>
      <c r="Q12" s="148" t="str">
        <f>IF($L$2=Çağrı!L11,1," ")</f>
        <v xml:space="preserve"> </v>
      </c>
      <c r="R12" s="148" t="str">
        <f>IF($L$2=Muhasebe!F11,1," ")</f>
        <v xml:space="preserve"> </v>
      </c>
      <c r="S12" s="148">
        <f>IF($L$2=Muhasebe!L11,1," ")</f>
        <v>1</v>
      </c>
      <c r="T12" s="148" t="str">
        <f>IF($L$2=Banka!F11,1," ")</f>
        <v xml:space="preserve"> </v>
      </c>
      <c r="U12" s="148" t="str">
        <f>IF($L$2=Banka!K11,1," ")</f>
        <v xml:space="preserve"> </v>
      </c>
      <c r="V12" s="148" t="str">
        <f>IF($L$2=BilProgA!F11,1," ")</f>
        <v xml:space="preserve"> </v>
      </c>
      <c r="W12" s="148" t="str">
        <f>IF($L$2=BilProgA!L11,1," ")</f>
        <v xml:space="preserve"> </v>
      </c>
      <c r="X12" s="148" t="str">
        <f>IF($L$2='Bilişim Güv'!F11,1," ")</f>
        <v xml:space="preserve"> </v>
      </c>
      <c r="Y12" s="148" t="str">
        <f>IF($L$2='Bilişim Güv'!L11,1," ")</f>
        <v xml:space="preserve"> </v>
      </c>
      <c r="Z12" s="148" t="str">
        <f>IF($L$2=SosGüv!F11,1," ")</f>
        <v xml:space="preserve"> </v>
      </c>
      <c r="AA12" s="148" t="str">
        <f>IF($L$2=SosGüv!L11,1," ")</f>
        <v xml:space="preserve"> </v>
      </c>
      <c r="AB12" s="148" t="str">
        <f t="shared" si="1"/>
        <v xml:space="preserve"> </v>
      </c>
      <c r="AC12" s="202">
        <v>0.625</v>
      </c>
      <c r="AD12" s="148" t="str">
        <f>IF($L$2=SosGüvİÖ!F11,1," ")</f>
        <v xml:space="preserve"> </v>
      </c>
      <c r="AE12" s="148" t="str">
        <f>IF($L$2=SosGüvİÖ!L11,1," ")</f>
        <v xml:space="preserve"> </v>
      </c>
      <c r="AF12" s="148" t="str">
        <f>IF($L$2=BankaİÖ!F11,1," ")</f>
        <v xml:space="preserve"> </v>
      </c>
      <c r="AG12" s="148" t="str">
        <f>IF($L$2=BankaİÖ!L11,1," ")</f>
        <v xml:space="preserve"> </v>
      </c>
      <c r="AH12" s="148" t="str">
        <f t="shared" si="2"/>
        <v xml:space="preserve"> </v>
      </c>
    </row>
    <row r="13" spans="1:34" s="120" customFormat="1" ht="10.5" customHeight="1" thickBot="1" x14ac:dyDescent="0.3">
      <c r="A13" s="465"/>
      <c r="B13" s="286">
        <v>0.66666666666666663</v>
      </c>
      <c r="C13" s="287" t="str">
        <f>IF(L$2=Çağrı!F12,Çağrı!C12,IF(L$2=Çağrı!L12,Çağrı!I12,IF(L$2=Muhasebe!F12,Muhasebe!C12,IF(L$2=Muhasebe!L12,Muhasebe!I12,IF(L$2=Banka!F12,Banka!C12,IF(L$2=Banka!L12,Banka!I12,IF(L$2=SosGüv!F12,SosGüv!C12,IF(L$2=SosGüv!L12,SosGüv!I12,IF(L$2=BilProgA!F12,BilProgA!C12,IF(L$2=BilProgA!L12,BilProgA!I12,IF(L$2='Bilişim Güv'!F12,'Bilişim Güv'!C12,IF(L$2='Bilişim Güv'!L12,'Bilişim Güv'!I12," "))))))))))))</f>
        <v>MUV201</v>
      </c>
      <c r="D13" s="282" t="str">
        <f>IF(L$2=Çağrı!F12,Çağrı!D12,IF(L$2=Çağrı!L12,Çağrı!J12,IF(L$2=Muhasebe!F12,Muhasebe!D12,IF(L$2=Muhasebe!L12,Muhasebe!J12,IF(L$2=Banka!F12,Banka!D12,IF(L$2=Banka!L12,Banka!J12,IF(L$2=SosGüv!F12,SosGüv!D12,IF(L$2=SosGüv!L12,SosGüv!J12,IF(L$2=BilProgA!F12,BilProgA!D12,IF(L$2=BilProgA!L12,BilProgA!J12,IF(L$2='Bilişim Güv'!F12,'Bilişim Güv'!D12,IF(L$2='Bilişim Güv'!L12,'Bilişim Güv'!J12," "))))))))))))</f>
        <v>Maliyet Muhasebesi</v>
      </c>
      <c r="E13" s="288" t="str">
        <f>IF(L$2=Çağrı!F12,Çağrı!E12,IF(L$2=Çağrı!L12,Çağrı!K12,IF(L$2=Muhasebe!F12,Muhasebe!E12,IF(L$2=Muhasebe!L12,Muhasebe!K12,IF(L$2=Banka!F12,Banka!E12,IF(L$2=Banka!L12,Banka!K12,IF(L$2=SosGüv!F12,SosGüv!E12,IF(L$2=SosGüv!L12,SosGüv!K12,IF(L$2=BilProgA!F12,BilProgA!E12,IF(L$2=BilProgA!L12,BilProgA!K12,IF(L$2='Bilişim Güv'!F12,'Bilişim Güv'!E12,IF(L$2='Bilişim Güv'!L12,'Bilişim Güv'!K12," "))))))))))))</f>
        <v>Öğr. Gör. TUNAHAN BİLGİN</v>
      </c>
      <c r="F13" s="467"/>
      <c r="G13" s="286">
        <v>0.91666666666666596</v>
      </c>
      <c r="H13" s="289" t="str">
        <f>IF(L$2=BankaİÖ!F12,BankaİÖ!C12,IF(L$2=BankaİÖ!L12,BankaİÖ!I12,IF(L$2=SosGüvİÖ!F12,SosGüvİÖ!C12,IF(L$2=SosGüvİÖ!L12,SosGüvİÖ!I12," "))))</f>
        <v xml:space="preserve"> </v>
      </c>
      <c r="I13" s="290" t="str">
        <f>IF(L$2=BankaİÖ!F12,BankaİÖ!D12,IF(L$2=BankaİÖ!L12,BankaİÖ!J12,IF(L$2=SosGüvİÖ!F12,SosGüvİÖ!D12,IF(L$2=SosGüvİÖ!L12,SosGüvİÖ!J12," "))))</f>
        <v xml:space="preserve"> </v>
      </c>
      <c r="J13" s="291" t="str">
        <f>IF(L$2=BankaİÖ!F12,BankaİÖ!E12,IF(L$2=BankaİÖ!L12,BankaİÖ!K12,IF(L$2=SosGüvİÖ!F12,SosGüvİÖ!E12,IF(L$2=SosGüvİÖ!L12,SosGüvİÖ!K12," "))))</f>
        <v xml:space="preserve"> </v>
      </c>
      <c r="K13" s="120">
        <v>10</v>
      </c>
      <c r="L13" s="252" t="s">
        <v>227</v>
      </c>
      <c r="M13" s="127" t="str">
        <f t="shared" si="0"/>
        <v xml:space="preserve"> </v>
      </c>
      <c r="N13" s="447"/>
      <c r="O13" s="155">
        <v>0.66666666666666663</v>
      </c>
      <c r="P13" s="159" t="str">
        <f>IF($L$2=Çağrı!F12,1," ")</f>
        <v xml:space="preserve"> </v>
      </c>
      <c r="Q13" s="159" t="str">
        <f>IF($L$2=Çağrı!L12,1," ")</f>
        <v xml:space="preserve"> </v>
      </c>
      <c r="R13" s="159" t="str">
        <f>IF($L$2=Muhasebe!F12,1," ")</f>
        <v xml:space="preserve"> </v>
      </c>
      <c r="S13" s="159">
        <f>IF($L$2=Muhasebe!L12,1," ")</f>
        <v>1</v>
      </c>
      <c r="T13" s="159" t="str">
        <f>IF($L$2=Banka!F12,1," ")</f>
        <v xml:space="preserve"> </v>
      </c>
      <c r="U13" s="159" t="str">
        <f>IF($L$2=Banka!K12,1," ")</f>
        <v xml:space="preserve"> </v>
      </c>
      <c r="V13" s="159" t="str">
        <f>IF($L$2=BilProgA!F12,1," ")</f>
        <v xml:space="preserve"> </v>
      </c>
      <c r="W13" s="159" t="str">
        <f>IF($L$2=BilProgA!L12,1," ")</f>
        <v xml:space="preserve"> </v>
      </c>
      <c r="X13" s="159" t="str">
        <f>IF($L$2='Bilişim Güv'!F12,1," ")</f>
        <v xml:space="preserve"> </v>
      </c>
      <c r="Y13" s="159" t="str">
        <f>IF($L$2='Bilişim Güv'!L12,1," ")</f>
        <v xml:space="preserve"> </v>
      </c>
      <c r="Z13" s="159" t="str">
        <f>IF($L$2=SosGüv!F12,1," ")</f>
        <v xml:space="preserve"> </v>
      </c>
      <c r="AA13" s="159" t="str">
        <f>IF($L$2=SosGüv!L12,1," ")</f>
        <v xml:space="preserve"> </v>
      </c>
      <c r="AB13" s="159" t="str">
        <f t="shared" si="1"/>
        <v xml:space="preserve"> </v>
      </c>
      <c r="AC13" s="203">
        <v>0.66666666666666663</v>
      </c>
      <c r="AD13" s="159" t="str">
        <f>IF($L$2=SosGüvİÖ!F12,1," ")</f>
        <v xml:space="preserve"> </v>
      </c>
      <c r="AE13" s="159" t="str">
        <f>IF($L$2=SosGüvİÖ!L12,1," ")</f>
        <v xml:space="preserve"> </v>
      </c>
      <c r="AF13" s="159" t="str">
        <f>IF($L$2=BankaİÖ!F12,1," ")</f>
        <v xml:space="preserve"> </v>
      </c>
      <c r="AG13" s="159" t="str">
        <f>IF($L$2=BankaİÖ!L12,1," ")</f>
        <v xml:space="preserve"> </v>
      </c>
      <c r="AH13" s="159" t="str">
        <f t="shared" si="2"/>
        <v xml:space="preserve"> </v>
      </c>
    </row>
    <row r="14" spans="1:34" s="120" customFormat="1" ht="10.5" customHeight="1" x14ac:dyDescent="0.25">
      <c r="A14" s="456" t="s">
        <v>5</v>
      </c>
      <c r="B14" s="274">
        <v>0.375</v>
      </c>
      <c r="C14" s="275" t="str">
        <f>IF(L$2=Çağrı!F13,Çağrı!C13,IF(L$2=Çağrı!L13,Çağrı!I13,IF(L$2=Muhasebe!F13,Muhasebe!C13,IF(L$2=Muhasebe!L13,Muhasebe!I13,IF(L$2=Banka!F13,Banka!C13,IF(L$2=Banka!L13,Banka!I13,IF(L$2=SosGüv!F13,SosGüv!C13,IF(L$2=SosGüv!L13,SosGüv!I13,IF(L$2=BilProgA!F13,BilProgA!C13,IF(L$2=BilProgA!L13,BilProgA!I13,IF(L$2='Bilişim Güv'!F13,'Bilişim Güv'!C13,IF(L$2='Bilişim Güv'!L13,'Bilişim Güv'!I13," "))))))))))))</f>
        <v>MUV101</v>
      </c>
      <c r="D14" s="276" t="str">
        <f>IF(L$2=Çağrı!F13,Çağrı!D13,IF(L$2=Çağrı!L13,Çağrı!J13,IF(L$2=Muhasebe!F13,Muhasebe!D13,IF(L$2=Muhasebe!L13,Muhasebe!J13,IF(L$2=Banka!F13,Banka!D13,IF(L$2=Banka!L13,Banka!J13,IF(L$2=SosGüv!F13,SosGüv!D13,IF(L$2=SosGüv!L13,SosGüv!J13,IF(L$2=BilProgA!F13,BilProgA!D13,IF(L$2=BilProgA!L13,BilProgA!J13,IF(L$2='Bilişim Güv'!F13,'Bilişim Güv'!D13,IF(L$2='Bilişim Güv'!L13,'Bilişim Güv'!J13," "))))))))))))</f>
        <v>Genel Muhasebe-I</v>
      </c>
      <c r="E14" s="276" t="str">
        <f>IF(L$2=Çağrı!F13,Çağrı!E13,IF(L$2=Çağrı!L13,Çağrı!K13,IF(L$2=Muhasebe!F13,Muhasebe!E13,IF(L$2=Muhasebe!L13,Muhasebe!K13,IF(L$2=Banka!F13,Banka!E13,IF(L$2=Banka!L13,Banka!K13,IF(L$2=SosGüv!F13,SosGüv!E13,IF(L$2=SosGüv!L13,SosGüv!K13,IF(L$2=BilProgA!F13,BilProgA!E13,IF(L$2=BilProgA!L13,BilProgA!K13,IF(L$2='Bilişim Güv'!F13,'Bilişim Güv'!E13,IF(L$2='Bilişim Güv'!L13,'Bilişim Güv'!K13," "))))))))))))</f>
        <v>Öğr. Gör. TUNAHAN BİLGİN</v>
      </c>
      <c r="F14" s="459" t="s">
        <v>5</v>
      </c>
      <c r="G14" s="274">
        <v>0.625</v>
      </c>
      <c r="H14" s="277" t="str">
        <f>IF(L$2=BankaİÖ!F13,BankaİÖ!C13,IF(L$2=BankaİÖ!L13,BankaİÖ!I13,IF(L$2=SosGüvİÖ!F14,SosGüvİÖ!C14,IF(L$2=SosGüvİÖ!L14,SosGüvİÖ!I14," "))))</f>
        <v xml:space="preserve"> </v>
      </c>
      <c r="I14" s="278" t="str">
        <f>IF(L$2=BankaİÖ!F13,BankaİÖ!D13,IF(L$2=BankaİÖ!L13,BankaİÖ!J13,IF(L$2=SosGüvİÖ!F14,SosGüvİÖ!D14,IF(L$2=SosGüvİÖ!L14,SosGüvİÖ!J14," "))))</f>
        <v xml:space="preserve"> </v>
      </c>
      <c r="J14" s="279" t="str">
        <f>IF(L$2=BankaİÖ!F13,BankaİÖ!E13,IF(L$2=BankaİÖ!L13,BankaİÖ!K13,IF(L$2=SosGüvİÖ!F14,SosGüvİÖ!E14,IF(L$2=SosGüvİÖ!L14,SosGüvİÖ!K14," "))))</f>
        <v xml:space="preserve"> </v>
      </c>
      <c r="K14" s="120">
        <v>11</v>
      </c>
      <c r="L14" s="252" t="s">
        <v>222</v>
      </c>
      <c r="M14" s="127" t="str">
        <f t="shared" si="0"/>
        <v xml:space="preserve"> </v>
      </c>
      <c r="N14" s="445" t="s">
        <v>5</v>
      </c>
      <c r="O14" s="128">
        <v>0.375</v>
      </c>
      <c r="P14" s="131" t="str">
        <f>IF($L$2=Çağrı!F13,1," ")</f>
        <v xml:space="preserve"> </v>
      </c>
      <c r="Q14" s="131" t="str">
        <f>IF($L$2=Çağrı!L13,1," ")</f>
        <v xml:space="preserve"> </v>
      </c>
      <c r="R14" s="131">
        <f>IF($L$2=Muhasebe!F13,1," ")</f>
        <v>1</v>
      </c>
      <c r="S14" s="131" t="str">
        <f>IF($L$2=Muhasebe!L13,1," ")</f>
        <v xml:space="preserve"> </v>
      </c>
      <c r="T14" s="131" t="str">
        <f>IF($L$2=Banka!F13,1," ")</f>
        <v xml:space="preserve"> </v>
      </c>
      <c r="U14" s="131" t="str">
        <f>IF($L$2=Banka!K13,1," ")</f>
        <v xml:space="preserve"> </v>
      </c>
      <c r="V14" s="131" t="str">
        <f>IF($L$2=BilProgA!F13,1," ")</f>
        <v xml:space="preserve"> </v>
      </c>
      <c r="W14" s="131" t="str">
        <f>IF($L$2=BilProgA!L13,1," ")</f>
        <v xml:space="preserve"> </v>
      </c>
      <c r="X14" s="131" t="str">
        <f>IF($L$2='Bilişim Güv'!F13,1," ")</f>
        <v xml:space="preserve"> </v>
      </c>
      <c r="Y14" s="131" t="str">
        <f>IF($L$2='Bilişim Güv'!L13,1," ")</f>
        <v xml:space="preserve"> </v>
      </c>
      <c r="Z14" s="131" t="str">
        <f>IF($L$2=SosGüv!F13,1," ")</f>
        <v xml:space="preserve"> </v>
      </c>
      <c r="AA14" s="131" t="str">
        <f>IF($L$2=SosGüv!L13,1," ")</f>
        <v xml:space="preserve"> </v>
      </c>
      <c r="AB14" s="131" t="str">
        <f t="shared" si="1"/>
        <v xml:space="preserve"> </v>
      </c>
      <c r="AC14" s="200">
        <v>0.70833333333333337</v>
      </c>
      <c r="AD14" s="131" t="str">
        <f>IF($L$2=SosGüvİÖ!F14,1," ")</f>
        <v xml:space="preserve"> </v>
      </c>
      <c r="AE14" s="131" t="str">
        <f>IF($L$2=SosGüvİÖ!L14,1," ")</f>
        <v xml:space="preserve"> </v>
      </c>
      <c r="AF14" s="131" t="str">
        <f>IF($L$2=BankaİÖ!F13,1," ")</f>
        <v xml:space="preserve"> </v>
      </c>
      <c r="AG14" s="131" t="str">
        <f>IF($L$2=BankaİÖ!L13,1," ")</f>
        <v xml:space="preserve"> </v>
      </c>
      <c r="AH14" s="131" t="str">
        <f t="shared" si="2"/>
        <v xml:space="preserve"> </v>
      </c>
    </row>
    <row r="15" spans="1:34" s="120" customFormat="1" ht="10.5" customHeight="1" x14ac:dyDescent="0.25">
      <c r="A15" s="457"/>
      <c r="B15" s="280">
        <v>0.41319444444444442</v>
      </c>
      <c r="C15" s="281" t="str">
        <f>IF(L$2=Çağrı!F14,Çağrı!C14,IF(L$2=Çağrı!L14,Çağrı!I14,IF(L$2=Muhasebe!F14,Muhasebe!C14,IF(L$2=Muhasebe!L14,Muhasebe!I14,IF(L$2=Banka!F14,Banka!C14,IF(L$2=Banka!L14,Banka!I14,IF(L$2=SosGüv!F14,SosGüv!C14,IF(L$2=SosGüv!L14,SosGüv!I14,IF(L$2=BilProgA!F14,BilProgA!C14,IF(L$2=BilProgA!L14,BilProgA!I14,IF(L$2='Bilişim Güv'!F14,'Bilişim Güv'!C14,IF(L$2='Bilişim Güv'!L14,'Bilişim Güv'!I14," "))))))))))))</f>
        <v>MUV101</v>
      </c>
      <c r="D15" s="282" t="str">
        <f>IF(L$2=Çağrı!F14,Çağrı!D14,IF(L$2=Çağrı!L14,Çağrı!J14,IF(L$2=Muhasebe!F14,Muhasebe!D14,IF(L$2=Muhasebe!L14,Muhasebe!J14,IF(L$2=Banka!F14,Banka!D14,IF(L$2=Banka!L14,Banka!J14,IF(L$2=SosGüv!F14,SosGüv!D14,IF(L$2=SosGüv!L14,SosGüv!J14,IF(L$2=BilProgA!F14,BilProgA!D14,IF(L$2=BilProgA!L14,BilProgA!J14,IF(L$2='Bilişim Güv'!F14,'Bilişim Güv'!D14,IF(L$2='Bilişim Güv'!L14,'Bilişim Güv'!J14," "))))))))))))</f>
        <v>Genel Muhasebe-I</v>
      </c>
      <c r="E15" s="282" t="str">
        <f>IF(L$2=Çağrı!F14,Çağrı!E14,IF(L$2=Çağrı!L14,Çağrı!K14,IF(L$2=Muhasebe!F14,Muhasebe!E14,IF(L$2=Muhasebe!L14,Muhasebe!K14,IF(L$2=Banka!F14,Banka!E14,IF(L$2=Banka!L14,Banka!K14,IF(L$2=SosGüv!F14,SosGüv!E14,IF(L$2=SosGüv!L14,SosGüv!K14,IF(L$2=BilProgA!F14,BilProgA!E14,IF(L$2=BilProgA!L14,BilProgA!K14,IF(L$2='Bilişim Güv'!F14,'Bilişim Güv'!E14,IF(L$2='Bilişim Güv'!L14,'Bilişim Güv'!K14," "))))))))))))</f>
        <v>Öğr. Gör. TUNAHAN BİLGİN</v>
      </c>
      <c r="F15" s="460"/>
      <c r="G15" s="280">
        <v>0.66666666666666663</v>
      </c>
      <c r="H15" s="283" t="str">
        <f>IF(L$2=BankaİÖ!F14,BankaİÖ!C14,IF(L$2=BankaİÖ!L14,BankaİÖ!I14,IF(L$2=SosGüvİÖ!F15,SosGüvİÖ!C15,IF(L$2=SosGüvİÖ!L15,SosGüvİÖ!I15," "))))</f>
        <v xml:space="preserve"> </v>
      </c>
      <c r="I15" s="284" t="str">
        <f>IF(L$2=BankaİÖ!F14,BankaİÖ!D14,IF(L$2=BankaİÖ!L14,BankaİÖ!J14,IF(L$2=SosGüvİÖ!F15,SosGüvİÖ!D15,IF(L$2=SosGüvİÖ!L15,SosGüvİÖ!J15," "))))</f>
        <v xml:space="preserve"> </v>
      </c>
      <c r="J15" s="285" t="str">
        <f>IF(L$2=BankaİÖ!F14,BankaİÖ!E14,IF(L$2=BankaİÖ!L14,BankaİÖ!K14,IF(L$2=SosGüvİÖ!F15,SosGüvİÖ!E15,IF(L$2=SosGüvİÖ!L15,SosGüvİÖ!K15," "))))</f>
        <v xml:space="preserve"> </v>
      </c>
      <c r="K15" s="120">
        <v>12</v>
      </c>
      <c r="L15" s="252" t="s">
        <v>218</v>
      </c>
      <c r="M15" s="127" t="str">
        <f t="shared" si="0"/>
        <v xml:space="preserve"> </v>
      </c>
      <c r="N15" s="446"/>
      <c r="O15" s="138">
        <v>0.41319444444444442</v>
      </c>
      <c r="P15" s="142" t="str">
        <f>IF($L$2=Çağrı!F14,1," ")</f>
        <v xml:space="preserve"> </v>
      </c>
      <c r="Q15" s="142" t="str">
        <f>IF($L$2=Çağrı!L14,1," ")</f>
        <v xml:space="preserve"> </v>
      </c>
      <c r="R15" s="142">
        <f>IF($L$2=Muhasebe!F14,1," ")</f>
        <v>1</v>
      </c>
      <c r="S15" s="142" t="str">
        <f>IF($L$2=Muhasebe!L14,1," ")</f>
        <v xml:space="preserve"> </v>
      </c>
      <c r="T15" s="142" t="str">
        <f>IF($L$2=Banka!F14,1," ")</f>
        <v xml:space="preserve"> </v>
      </c>
      <c r="U15" s="142" t="str">
        <f>IF($L$2=Banka!K14,1," ")</f>
        <v xml:space="preserve"> </v>
      </c>
      <c r="V15" s="142" t="str">
        <f>IF($L$2=BilProgA!F14,1," ")</f>
        <v xml:space="preserve"> </v>
      </c>
      <c r="W15" s="142" t="str">
        <f>IF($L$2=BilProgA!L14,1," ")</f>
        <v xml:space="preserve"> </v>
      </c>
      <c r="X15" s="142" t="str">
        <f>IF($L$2='Bilişim Güv'!F14,1," ")</f>
        <v xml:space="preserve"> </v>
      </c>
      <c r="Y15" s="142" t="str">
        <f>IF($L$2='Bilişim Güv'!L14,1," ")</f>
        <v xml:space="preserve"> </v>
      </c>
      <c r="Z15" s="142" t="str">
        <f>IF($L$2=SosGüv!F14,1," ")</f>
        <v xml:space="preserve"> </v>
      </c>
      <c r="AA15" s="142" t="str">
        <f>IF($L$2=SosGüv!L14,1," ")</f>
        <v xml:space="preserve"> </v>
      </c>
      <c r="AB15" s="142" t="str">
        <f t="shared" si="1"/>
        <v xml:space="preserve"> </v>
      </c>
      <c r="AC15" s="201">
        <v>0.75</v>
      </c>
      <c r="AD15" s="142" t="str">
        <f>IF($L$2=SosGüvİÖ!F15,1," ")</f>
        <v xml:space="preserve"> </v>
      </c>
      <c r="AE15" s="142" t="str">
        <f>IF($L$2=SosGüvİÖ!L15,1," ")</f>
        <v xml:space="preserve"> </v>
      </c>
      <c r="AF15" s="142" t="str">
        <f>IF($L$2=BankaİÖ!F14,1," ")</f>
        <v xml:space="preserve"> </v>
      </c>
      <c r="AG15" s="142" t="str">
        <f>IF($L$2=BankaİÖ!L14,1," ")</f>
        <v xml:space="preserve"> </v>
      </c>
      <c r="AH15" s="142" t="str">
        <f t="shared" si="2"/>
        <v xml:space="preserve"> </v>
      </c>
    </row>
    <row r="16" spans="1:34" s="120" customFormat="1" ht="10.5" customHeight="1" x14ac:dyDescent="0.25">
      <c r="A16" s="457"/>
      <c r="B16" s="280">
        <v>0.4513888888888889</v>
      </c>
      <c r="C16" s="281" t="str">
        <f>IF(L$2=Çağrı!F15,Çağrı!C15,IF(L$2=Çağrı!L15,Çağrı!I15,IF(L$2=Muhasebe!F15,Muhasebe!C15,IF(L$2=Muhasebe!L15,Muhasebe!I15,IF(L$2=Banka!F15,Banka!C15,IF(L$2=Banka!L15,Banka!I15,IF(L$2=SosGüv!F15,SosGüv!C15,IF(L$2=SosGüv!L15,SosGüv!I15,IF(L$2=BilProgA!F15,BilProgA!C15,IF(L$2=BilProgA!L15,BilProgA!I15,IF(L$2='Bilişim Güv'!F15,'Bilişim Güv'!C15,IF(L$2='Bilişim Güv'!L15,'Bilişim Güv'!I15," "))))))))))))</f>
        <v>MUV101</v>
      </c>
      <c r="D16" s="282" t="str">
        <f>IF(L$2=Çağrı!F15,Çağrı!D15,IF(L$2=Çağrı!L15,Çağrı!J15,IF(L$2=Muhasebe!F15,Muhasebe!D15,IF(L$2=Muhasebe!L15,Muhasebe!J15,IF(L$2=Banka!F15,Banka!D15,IF(L$2=Banka!L15,Banka!J15,IF(L$2=SosGüv!F15,SosGüv!D15,IF(L$2=SosGüv!L15,SosGüv!J15,IF(L$2=BilProgA!F15,BilProgA!D15,IF(L$2=BilProgA!L15,BilProgA!J15,IF(L$2='Bilişim Güv'!F15,'Bilişim Güv'!D15,IF(L$2='Bilişim Güv'!L15,'Bilişim Güv'!J15," "))))))))))))</f>
        <v>Genel Muhasebe-I</v>
      </c>
      <c r="E16" s="282" t="str">
        <f>IF(L$2=Çağrı!F15,Çağrı!E15,IF(L$2=Çağrı!L15,Çağrı!K15,IF(L$2=Muhasebe!F15,Muhasebe!E15,IF(L$2=Muhasebe!L15,Muhasebe!K15,IF(L$2=Banka!F15,Banka!E15,IF(L$2=Banka!L15,Banka!K15,IF(L$2=SosGüv!F15,SosGüv!E15,IF(L$2=SosGüv!L15,SosGüv!K15,IF(L$2=BilProgA!F15,BilProgA!E15,IF(L$2=BilProgA!L15,BilProgA!K15,IF(L$2='Bilişim Güv'!F15,'Bilişim Güv'!E15,IF(L$2='Bilişim Güv'!L15,'Bilişim Güv'!K15," "))))))))))))</f>
        <v>Öğr. Gör. TUNAHAN BİLGİN</v>
      </c>
      <c r="F16" s="460"/>
      <c r="G16" s="280">
        <v>0.70833333333333304</v>
      </c>
      <c r="H16" s="283" t="str">
        <f>IF(L$2=BankaİÖ!F15,BankaİÖ!C15,IF(L$2=BankaİÖ!L15,BankaİÖ!I15,IF(L$2=SosGüvİÖ!F16,SosGüvİÖ!C16,IF(L$2=SosGüvİÖ!L16,SosGüvİÖ!I16," "))))</f>
        <v xml:space="preserve"> </v>
      </c>
      <c r="I16" s="284" t="str">
        <f>IF(L$2=BankaİÖ!F15,BankaİÖ!D15,IF(L$2=BankaİÖ!L15,BankaİÖ!J15,IF(L$2=SosGüvİÖ!F16,SosGüvİÖ!D16,IF(L$2=SosGüvİÖ!L16,SosGüvİÖ!J16," "))))</f>
        <v xml:space="preserve"> </v>
      </c>
      <c r="J16" s="285" t="str">
        <f>IF(L$2=BankaİÖ!F15,BankaİÖ!E15,IF(L$2=BankaİÖ!L15,BankaİÖ!K15,IF(L$2=SosGüvİÖ!F16,SosGüvİÖ!E16,IF(L$2=SosGüvİÖ!L16,SosGüvİÖ!K16," "))))</f>
        <v xml:space="preserve"> </v>
      </c>
      <c r="K16" s="144">
        <v>13</v>
      </c>
      <c r="L16" s="253" t="s">
        <v>224</v>
      </c>
      <c r="M16" s="127" t="str">
        <f t="shared" si="0"/>
        <v xml:space="preserve"> </v>
      </c>
      <c r="N16" s="446"/>
      <c r="O16" s="145">
        <v>0.4513888888888889</v>
      </c>
      <c r="P16" s="148" t="str">
        <f>IF($L$2=Çağrı!F15,1," ")</f>
        <v xml:space="preserve"> </v>
      </c>
      <c r="Q16" s="148" t="str">
        <f>IF($L$2=Çağrı!L15,1," ")</f>
        <v xml:space="preserve"> </v>
      </c>
      <c r="R16" s="148">
        <f>IF($L$2=Muhasebe!F15,1," ")</f>
        <v>1</v>
      </c>
      <c r="S16" s="148" t="str">
        <f>IF($L$2=Muhasebe!L15,1," ")</f>
        <v xml:space="preserve"> </v>
      </c>
      <c r="T16" s="148" t="str">
        <f>IF($L$2=Banka!F15,1," ")</f>
        <v xml:space="preserve"> </v>
      </c>
      <c r="U16" s="148" t="str">
        <f>IF($L$2=Banka!K15,1," ")</f>
        <v xml:space="preserve"> </v>
      </c>
      <c r="V16" s="148" t="str">
        <f>IF($L$2=BilProgA!F15,1," ")</f>
        <v xml:space="preserve"> </v>
      </c>
      <c r="W16" s="148" t="str">
        <f>IF($L$2=BilProgA!L15,1," ")</f>
        <v xml:space="preserve"> </v>
      </c>
      <c r="X16" s="148" t="str">
        <f>IF($L$2='Bilişim Güv'!F15,1," ")</f>
        <v xml:space="preserve"> </v>
      </c>
      <c r="Y16" s="148" t="str">
        <f>IF($L$2='Bilişim Güv'!L15,1," ")</f>
        <v xml:space="preserve"> </v>
      </c>
      <c r="Z16" s="148" t="str">
        <f>IF($L$2=SosGüv!F15,1," ")</f>
        <v xml:space="preserve"> </v>
      </c>
      <c r="AA16" s="148" t="str">
        <f>IF($L$2=SosGüv!L15,1," ")</f>
        <v xml:space="preserve"> </v>
      </c>
      <c r="AB16" s="148" t="str">
        <f t="shared" si="1"/>
        <v xml:space="preserve"> </v>
      </c>
      <c r="AC16" s="202">
        <v>0.79166666666666663</v>
      </c>
      <c r="AD16" s="148" t="str">
        <f>IF($L$2=SosGüvİÖ!F16,1," ")</f>
        <v xml:space="preserve"> </v>
      </c>
      <c r="AE16" s="148" t="str">
        <f>IF($L$2=SosGüvİÖ!L16,1," ")</f>
        <v xml:space="preserve"> </v>
      </c>
      <c r="AF16" s="148" t="str">
        <f>IF($L$2=BankaİÖ!F15,1," ")</f>
        <v xml:space="preserve"> </v>
      </c>
      <c r="AG16" s="148" t="str">
        <f>IF($L$2=BankaİÖ!L15,1," ")</f>
        <v xml:space="preserve"> </v>
      </c>
      <c r="AH16" s="148" t="str">
        <f t="shared" si="2"/>
        <v xml:space="preserve"> </v>
      </c>
    </row>
    <row r="17" spans="1:34" s="120" customFormat="1" ht="10.5" customHeight="1" x14ac:dyDescent="0.25">
      <c r="A17" s="457"/>
      <c r="B17" s="280">
        <v>0.48958333333333331</v>
      </c>
      <c r="C17" s="281" t="str">
        <f>IF(L$2=Çağrı!F16,Çağrı!C16,IF(L$2=Çağrı!L16,Çağrı!I16,IF(L$2=Muhasebe!F16,Muhasebe!C16,IF(L$2=Muhasebe!L16,Muhasebe!I16,IF(L$2=Banka!F16,Banka!C16,IF(L$2=Banka!L16,Banka!I16,IF(L$2=SosGüv!F16,SosGüv!C16,IF(L$2=SosGüv!L16,SosGüv!I16,IF(L$2=BilProgA!F16,BilProgA!C16,IF(L$2=BilProgA!L16,BilProgA!I16,IF(L$2='Bilişim Güv'!F16,'Bilişim Güv'!C16,IF(L$2='Bilişim Güv'!L16,'Bilişim Güv'!I16," "))))))))))))</f>
        <v>MUV101</v>
      </c>
      <c r="D17" s="282" t="str">
        <f>IF(L$2=Çağrı!F16,Çağrı!D16,IF(L$2=Çağrı!L16,Çağrı!J16,IF(L$2=Muhasebe!F16,Muhasebe!D16,IF(L$2=Muhasebe!L16,Muhasebe!J16,IF(L$2=Banka!F16,Banka!D16,IF(L$2=Banka!L16,Banka!J16,IF(L$2=SosGüv!F16,SosGüv!D16,IF(L$2=SosGüv!L16,SosGüv!J16,IF(L$2=BilProgA!F16,BilProgA!D16,IF(L$2=BilProgA!L16,BilProgA!J16,IF(L$2='Bilişim Güv'!F16,'Bilişim Güv'!D16,IF(L$2='Bilişim Güv'!L16,'Bilişim Güv'!J16," "))))))))))))</f>
        <v>Genel Muhasebe-I</v>
      </c>
      <c r="E17" s="282" t="str">
        <f>IF(L$2=Çağrı!F16,Çağrı!E16,IF(L$2=Çağrı!L16,Çağrı!K16,IF(L$2=Muhasebe!F16,Muhasebe!E16,IF(L$2=Muhasebe!L16,Muhasebe!K16,IF(L$2=Banka!F16,Banka!E16,IF(L$2=Banka!L16,Banka!K16,IF(L$2=SosGüv!F16,SosGüv!E16,IF(L$2=SosGüv!L16,SosGüv!K16,IF(L$2=BilProgA!F16,BilProgA!E16,IF(L$2=BilProgA!L16,BilProgA!K16,IF(L$2='Bilişim Güv'!F16,'Bilişim Güv'!E16,IF(L$2='Bilişim Güv'!L16,'Bilişim Güv'!K16," "))))))))))))</f>
        <v>Öğr. Gör. TUNAHAN BİLGİN</v>
      </c>
      <c r="F17" s="460"/>
      <c r="G17" s="280">
        <v>0.75</v>
      </c>
      <c r="H17" s="283" t="str">
        <f>IF(L$2=BankaİÖ!F16,BankaİÖ!C16,IF(L$2=BankaİÖ!L16,BankaİÖ!I16,IF(L$2=SosGüvİÖ!F17,SosGüvİÖ!C17,IF(L$2=SosGüvİÖ!L17,SosGüvİÖ!I17," "))))</f>
        <v xml:space="preserve"> </v>
      </c>
      <c r="I17" s="284" t="str">
        <f>IF(L$2=BankaİÖ!F16,BankaİÖ!D16,IF(L$2=BankaİÖ!L16,BankaİÖ!J16,IF(L$2=SosGüvİÖ!F17,SosGüvİÖ!D17,IF(L$2=SosGüvİÖ!L17,SosGüvİÖ!J17," "))))</f>
        <v xml:space="preserve"> </v>
      </c>
      <c r="J17" s="285" t="str">
        <f>IF(L$2=BankaİÖ!F16,BankaİÖ!E16,IF(L$2=BankaİÖ!L16,BankaİÖ!K16,IF(L$2=SosGüvİÖ!F17,SosGüvİÖ!E17,IF(L$2=SosGüvİÖ!L17,SosGüvİÖ!K17," "))))</f>
        <v xml:space="preserve"> </v>
      </c>
      <c r="K17" s="120">
        <v>14</v>
      </c>
      <c r="L17" s="253" t="s">
        <v>221</v>
      </c>
      <c r="M17" s="127" t="str">
        <f t="shared" si="0"/>
        <v xml:space="preserve"> </v>
      </c>
      <c r="N17" s="446"/>
      <c r="O17" s="138">
        <v>0.48958333333333331</v>
      </c>
      <c r="P17" s="142" t="str">
        <f>IF($L$2=Çağrı!F16,1," ")</f>
        <v xml:space="preserve"> </v>
      </c>
      <c r="Q17" s="142" t="str">
        <f>IF($L$2=Çağrı!L16,1," ")</f>
        <v xml:space="preserve"> </v>
      </c>
      <c r="R17" s="142">
        <f>IF($L$2=Muhasebe!F16,1," ")</f>
        <v>1</v>
      </c>
      <c r="S17" s="142" t="str">
        <f>IF($L$2=Muhasebe!L16,1," ")</f>
        <v xml:space="preserve"> </v>
      </c>
      <c r="T17" s="142" t="str">
        <f>IF($L$2=Banka!F16,1," ")</f>
        <v xml:space="preserve"> </v>
      </c>
      <c r="U17" s="142" t="str">
        <f>IF($L$2=Banka!K16,1," ")</f>
        <v xml:space="preserve"> </v>
      </c>
      <c r="V17" s="142" t="str">
        <f>IF($L$2=BilProgA!F16,1," ")</f>
        <v xml:space="preserve"> </v>
      </c>
      <c r="W17" s="142" t="str">
        <f>IF($L$2=BilProgA!L16,1," ")</f>
        <v xml:space="preserve"> </v>
      </c>
      <c r="X17" s="142" t="str">
        <f>IF($L$2='Bilişim Güv'!F16,1," ")</f>
        <v xml:space="preserve"> </v>
      </c>
      <c r="Y17" s="142" t="str">
        <f>IF($L$2='Bilişim Güv'!L16,1," ")</f>
        <v xml:space="preserve"> </v>
      </c>
      <c r="Z17" s="142" t="str">
        <f>IF($L$2=SosGüv!F16,1," ")</f>
        <v xml:space="preserve"> </v>
      </c>
      <c r="AA17" s="142" t="str">
        <f>IF($L$2=SosGüv!L16,1," ")</f>
        <v xml:space="preserve"> </v>
      </c>
      <c r="AB17" s="142" t="str">
        <f t="shared" si="1"/>
        <v xml:space="preserve"> </v>
      </c>
      <c r="AC17" s="201">
        <v>0.83333333333333337</v>
      </c>
      <c r="AD17" s="142" t="str">
        <f>IF($L$2=SosGüvİÖ!F17,1," ")</f>
        <v xml:space="preserve"> </v>
      </c>
      <c r="AE17" s="142" t="str">
        <f>IF($L$2=SosGüvİÖ!L17,1," ")</f>
        <v xml:space="preserve"> </v>
      </c>
      <c r="AF17" s="142" t="str">
        <f>IF($L$2=BankaİÖ!F16,1," ")</f>
        <v xml:space="preserve"> </v>
      </c>
      <c r="AG17" s="142" t="str">
        <f>IF($L$2=BankaİÖ!L16,1," ")</f>
        <v xml:space="preserve"> </v>
      </c>
      <c r="AH17" s="142" t="str">
        <f t="shared" si="2"/>
        <v xml:space="preserve"> </v>
      </c>
    </row>
    <row r="18" spans="1:34" s="120" customFormat="1" ht="10.5" customHeight="1" x14ac:dyDescent="0.25">
      <c r="A18" s="457"/>
      <c r="B18" s="280">
        <v>0.54166666666666663</v>
      </c>
      <c r="C18" s="281" t="str">
        <f>IF(L$2=Çağrı!F17,Çağrı!C17,IF(L$2=Çağrı!L17,Çağrı!I17,IF(L$2=Muhasebe!F17,Muhasebe!C17,IF(L$2=Muhasebe!L17,Muhasebe!I17,IF(L$2=Banka!F17,Banka!C17,IF(L$2=Banka!L17,Banka!I17,IF(L$2=SosGüv!F17,SosGüv!C17,IF(L$2=SosGüv!L17,SosGüv!I17,IF(L$2=BilProgA!F17,BilProgA!C17,IF(L$2=BilProgA!L17,BilProgA!I17,IF(L$2='Bilişim Güv'!F17,'Bilişim Güv'!C17,IF(L$2='Bilişim Güv'!L17,'Bilişim Güv'!I17," "))))))))))))</f>
        <v>MUV129</v>
      </c>
      <c r="D18" s="282" t="str">
        <f>IF(L$2=Çağrı!F17,Çağrı!D17,IF(L$2=Çağrı!L17,Çağrı!J17,IF(L$2=Muhasebe!F17,Muhasebe!D17,IF(L$2=Muhasebe!L17,Muhasebe!J17,IF(L$2=Banka!F17,Banka!D17,IF(L$2=Banka!L17,Banka!J17,IF(L$2=SosGüv!F17,SosGüv!D17,IF(L$2=SosGüv!L17,SosGüv!J17,IF(L$2=BilProgA!F17,BilProgA!D17,IF(L$2=BilProgA!L17,BilProgA!J17,IF(L$2='Bilişim Güv'!F17,'Bilişim Güv'!D17,IF(L$2='Bilişim Güv'!L17,'Bilişim Güv'!J17," "))))))))))))</f>
        <v>Meslek Hukuku ve Etiği</v>
      </c>
      <c r="E18" s="282" t="str">
        <f>IF(L$2=Çağrı!F17,Çağrı!E17,IF(L$2=Çağrı!L17,Çağrı!K17,IF(L$2=Muhasebe!F17,Muhasebe!E17,IF(L$2=Muhasebe!L17,Muhasebe!K17,IF(L$2=Banka!F17,Banka!E17,IF(L$2=Banka!L17,Banka!K17,IF(L$2=SosGüv!F17,SosGüv!E17,IF(L$2=SosGüv!L17,SosGüv!K17,IF(L$2=BilProgA!F17,BilProgA!E17,IF(L$2=BilProgA!L17,BilProgA!K17,IF(L$2='Bilişim Güv'!F17,'Bilişim Güv'!E17,IF(L$2='Bilişim Güv'!L17,'Bilişim Güv'!K17," "))))))))))))</f>
        <v>Öğr. Gör. SEVAL ŞENGEZER</v>
      </c>
      <c r="F18" s="460"/>
      <c r="G18" s="280">
        <v>0.79166666666666696</v>
      </c>
      <c r="H18" s="283" t="str">
        <f>IF(L$2=BankaİÖ!F17,BankaİÖ!C17,IF(L$2=BankaİÖ!L17,BankaİÖ!I17,IF(L$2=SosGüvİÖ!F18,SosGüvİÖ!C18,IF(L$2=SosGüvİÖ!L18,SosGüvİÖ!I18," "))))</f>
        <v xml:space="preserve"> </v>
      </c>
      <c r="I18" s="284" t="str">
        <f>IF(L$2=BankaİÖ!F17,BankaİÖ!D17,IF(L$2=BankaİÖ!L17,BankaİÖ!J17,IF(L$2=SosGüvİÖ!F18,SosGüvİÖ!D18,IF(L$2=SosGüvİÖ!L18,SosGüvİÖ!J18," "))))</f>
        <v xml:space="preserve"> </v>
      </c>
      <c r="J18" s="285" t="str">
        <f>IF(L$2=BankaİÖ!F17,BankaİÖ!E17,IF(L$2=BankaİÖ!L17,BankaİÖ!K17,IF(L$2=SosGüvİÖ!F18,SosGüvİÖ!E18,IF(L$2=SosGüvİÖ!L18,SosGüvİÖ!K18," "))))</f>
        <v xml:space="preserve"> </v>
      </c>
      <c r="K18" s="120">
        <v>15</v>
      </c>
      <c r="L18" s="254" t="s">
        <v>220</v>
      </c>
      <c r="M18" s="127" t="str">
        <f t="shared" si="0"/>
        <v xml:space="preserve"> </v>
      </c>
      <c r="N18" s="446"/>
      <c r="O18" s="145">
        <v>0.54166666666666663</v>
      </c>
      <c r="P18" s="148" t="str">
        <f>IF($L$2=Çağrı!F17,1," ")</f>
        <v xml:space="preserve"> </v>
      </c>
      <c r="Q18" s="148" t="str">
        <f>IF($L$2=Çağrı!L17,1," ")</f>
        <v xml:space="preserve"> </v>
      </c>
      <c r="R18" s="148">
        <f>IF($L$2=Muhasebe!F17,1," ")</f>
        <v>1</v>
      </c>
      <c r="S18" s="148" t="str">
        <f>IF($L$2=Muhasebe!L17,1," ")</f>
        <v xml:space="preserve"> </v>
      </c>
      <c r="T18" s="148" t="str">
        <f>IF($L$2=Banka!F17,1," ")</f>
        <v xml:space="preserve"> </v>
      </c>
      <c r="U18" s="148" t="str">
        <f>IF($L$2=Banka!K17,1," ")</f>
        <v xml:space="preserve"> </v>
      </c>
      <c r="V18" s="148" t="str">
        <f>IF($L$2=BilProgA!F17,1," ")</f>
        <v xml:space="preserve"> </v>
      </c>
      <c r="W18" s="148" t="str">
        <f>IF($L$2=BilProgA!L17,1," ")</f>
        <v xml:space="preserve"> </v>
      </c>
      <c r="X18" s="148" t="str">
        <f>IF($L$2='Bilişim Güv'!F17,1," ")</f>
        <v xml:space="preserve"> </v>
      </c>
      <c r="Y18" s="148" t="str">
        <f>IF($L$2='Bilişim Güv'!L17,1," ")</f>
        <v xml:space="preserve"> </v>
      </c>
      <c r="Z18" s="148" t="str">
        <f>IF($L$2=SosGüv!F17,1," ")</f>
        <v xml:space="preserve"> </v>
      </c>
      <c r="AA18" s="148" t="str">
        <f>IF($L$2=SosGüv!L17,1," ")</f>
        <v xml:space="preserve"> </v>
      </c>
      <c r="AB18" s="148" t="str">
        <f t="shared" si="1"/>
        <v xml:space="preserve"> </v>
      </c>
      <c r="AC18" s="202">
        <v>0.875</v>
      </c>
      <c r="AD18" s="148" t="str">
        <f>IF($L$2=SosGüvİÖ!F18,1," ")</f>
        <v xml:space="preserve"> </v>
      </c>
      <c r="AE18" s="148" t="str">
        <f>IF($L$2=SosGüvİÖ!L18,1," ")</f>
        <v xml:space="preserve"> </v>
      </c>
      <c r="AF18" s="148" t="str">
        <f>IF($L$2=BankaİÖ!F17,1," ")</f>
        <v xml:space="preserve"> </v>
      </c>
      <c r="AG18" s="148" t="str">
        <f>IF($L$2=BankaİÖ!L17,1," ")</f>
        <v xml:space="preserve"> </v>
      </c>
      <c r="AH18" s="148" t="str">
        <f t="shared" si="2"/>
        <v xml:space="preserve"> </v>
      </c>
    </row>
    <row r="19" spans="1:34" s="120" customFormat="1" ht="10.5" customHeight="1" x14ac:dyDescent="0.25">
      <c r="A19" s="457"/>
      <c r="B19" s="280">
        <v>0.58333333333333337</v>
      </c>
      <c r="C19" s="281" t="str">
        <f>IF(L$2=Çağrı!F18,Çağrı!C18,IF(L$2=Çağrı!L18,Çağrı!I18,IF(L$2=Muhasebe!F18,Muhasebe!C18,IF(L$2=Muhasebe!L18,Muhasebe!I18,IF(L$2=Banka!F18,Banka!C18,IF(L$2=Banka!L18,Banka!I18,IF(L$2=SosGüv!F18,SosGüv!C18,IF(L$2=SosGüv!L18,SosGüv!I18,IF(L$2=BilProgA!F18,BilProgA!C18,IF(L$2=BilProgA!L18,BilProgA!I18,IF(L$2='Bilişim Güv'!F18,'Bilişim Güv'!C18,IF(L$2='Bilişim Güv'!L18,'Bilişim Güv'!I18," "))))))))))))</f>
        <v>MUV129</v>
      </c>
      <c r="D19" s="282" t="str">
        <f>IF(L$2=Çağrı!F18,Çağrı!D18,IF(L$2=Çağrı!L18,Çağrı!J18,IF(L$2=Muhasebe!F18,Muhasebe!D18,IF(L$2=Muhasebe!L18,Muhasebe!J18,IF(L$2=Banka!F18,Banka!D18,IF(L$2=Banka!L18,Banka!J18,IF(L$2=SosGüv!F18,SosGüv!D18,IF(L$2=SosGüv!L18,SosGüv!J18,IF(L$2=BilProgA!F18,BilProgA!D18,IF(L$2=BilProgA!L18,BilProgA!J18,IF(L$2='Bilişim Güv'!F18,'Bilişim Güv'!D18,IF(L$2='Bilişim Güv'!L18,'Bilişim Güv'!J18," "))))))))))))</f>
        <v>Meslek Hukuku ve Etiği</v>
      </c>
      <c r="E19" s="282" t="str">
        <f>IF(L$2=Çağrı!F18,Çağrı!E18,IF(L$2=Çağrı!L18,Çağrı!K18,IF(L$2=Muhasebe!F18,Muhasebe!E18,IF(L$2=Muhasebe!L18,Muhasebe!K18,IF(L$2=Banka!F18,Banka!E18,IF(L$2=Banka!L18,Banka!K18,IF(L$2=SosGüv!F18,SosGüv!E18,IF(L$2=SosGüv!L18,SosGüv!K18,IF(L$2=BilProgA!F18,BilProgA!E18,IF(L$2=BilProgA!L18,BilProgA!K18,IF(L$2='Bilişim Güv'!F18,'Bilişim Güv'!E18,IF(L$2='Bilişim Güv'!L18,'Bilişim Güv'!K18," "))))))))))))</f>
        <v>Öğr. Gör. SEVAL ŞENGEZER</v>
      </c>
      <c r="F19" s="460"/>
      <c r="G19" s="280">
        <v>0.83333333333333304</v>
      </c>
      <c r="H19" s="283" t="str">
        <f>IF(L$2=BankaİÖ!F18,BankaİÖ!C18,IF(L$2=BankaİÖ!L18,BankaİÖ!I18,IF(L$2=SosGüvİÖ!F19,SosGüvİÖ!C19,IF(L$2=SosGüvİÖ!L19,SosGüvİÖ!I19," "))))</f>
        <v xml:space="preserve"> </v>
      </c>
      <c r="I19" s="284" t="str">
        <f>IF(L$2=BankaİÖ!F18,BankaİÖ!D18,IF(L$2=BankaİÖ!L18,BankaİÖ!J18,IF(L$2=SosGüvİÖ!F19,SosGüvİÖ!D19,IF(L$2=SosGüvİÖ!L19,SosGüvİÖ!J19," "))))</f>
        <v xml:space="preserve"> </v>
      </c>
      <c r="J19" s="285" t="str">
        <f>IF(L$2=BankaİÖ!F18,BankaİÖ!E18,IF(L$2=BankaİÖ!L18,BankaİÖ!K18,IF(L$2=SosGüvİÖ!F19,SosGüvİÖ!E19,IF(L$2=SosGüvİÖ!L19,SosGüvİÖ!K19," "))))</f>
        <v xml:space="preserve"> </v>
      </c>
      <c r="K19" s="120">
        <v>16</v>
      </c>
      <c r="L19" s="254"/>
      <c r="M19" s="127" t="str">
        <f t="shared" si="0"/>
        <v xml:space="preserve"> </v>
      </c>
      <c r="N19" s="446"/>
      <c r="O19" s="138">
        <v>0.58333333333333337</v>
      </c>
      <c r="P19" s="142" t="str">
        <f>IF($L$2=Çağrı!F18,1," ")</f>
        <v xml:space="preserve"> </v>
      </c>
      <c r="Q19" s="142" t="str">
        <f>IF($L$2=Çağrı!L18,1," ")</f>
        <v xml:space="preserve"> </v>
      </c>
      <c r="R19" s="142">
        <f>IF($L$2=Muhasebe!F18,1," ")</f>
        <v>1</v>
      </c>
      <c r="S19" s="142" t="str">
        <f>IF($L$2=Muhasebe!L18,1," ")</f>
        <v xml:space="preserve"> </v>
      </c>
      <c r="T19" s="142" t="str">
        <f>IF($L$2=Banka!F18,1," ")</f>
        <v xml:space="preserve"> </v>
      </c>
      <c r="U19" s="142" t="str">
        <f>IF($L$2=Banka!K18,1," ")</f>
        <v xml:space="preserve"> </v>
      </c>
      <c r="V19" s="142" t="str">
        <f>IF($L$2=BilProgA!F18,1," ")</f>
        <v xml:space="preserve"> </v>
      </c>
      <c r="W19" s="142" t="str">
        <f>IF($L$2=BilProgA!L18,1," ")</f>
        <v xml:space="preserve"> </v>
      </c>
      <c r="X19" s="142" t="str">
        <f>IF($L$2='Bilişim Güv'!F18,1," ")</f>
        <v xml:space="preserve"> </v>
      </c>
      <c r="Y19" s="142" t="str">
        <f>IF($L$2='Bilişim Güv'!L18,1," ")</f>
        <v xml:space="preserve"> </v>
      </c>
      <c r="Z19" s="142" t="str">
        <f>IF($L$2=SosGüv!F18,1," ")</f>
        <v xml:space="preserve"> </v>
      </c>
      <c r="AA19" s="142" t="str">
        <f>IF($L$2=SosGüv!L18,1," ")</f>
        <v xml:space="preserve"> </v>
      </c>
      <c r="AB19" s="142" t="str">
        <f t="shared" si="1"/>
        <v xml:space="preserve"> </v>
      </c>
      <c r="AC19" s="201">
        <v>0.91666666666666596</v>
      </c>
      <c r="AD19" s="142" t="str">
        <f>IF($L$2=SosGüvİÖ!F19,1," ")</f>
        <v xml:space="preserve"> </v>
      </c>
      <c r="AE19" s="142" t="str">
        <f>IF($L$2=SosGüvİÖ!L19,1," ")</f>
        <v xml:space="preserve"> </v>
      </c>
      <c r="AF19" s="142" t="str">
        <f>IF($L$2=BankaİÖ!F18,1," ")</f>
        <v xml:space="preserve"> </v>
      </c>
      <c r="AG19" s="142" t="str">
        <f>IF($L$2=BankaİÖ!L18,1," ")</f>
        <v xml:space="preserve"> </v>
      </c>
      <c r="AH19" s="142" t="str">
        <f t="shared" si="2"/>
        <v xml:space="preserve"> </v>
      </c>
    </row>
    <row r="20" spans="1:34" s="120" customFormat="1" ht="10.5" customHeight="1" x14ac:dyDescent="0.25">
      <c r="A20" s="457"/>
      <c r="B20" s="280">
        <v>0.625</v>
      </c>
      <c r="C20" s="281" t="str">
        <f>IF(L$2=Çağrı!F19,Çağrı!C19,IF(L$2=Çağrı!L19,Çağrı!I19,IF(L$2=Muhasebe!F19,Muhasebe!C19,IF(L$2=Muhasebe!L19,Muhasebe!I19,IF(L$2=Banka!F19,Banka!C19,IF(L$2=Banka!L19,Banka!I19,IF(L$2=SosGüv!F19,SosGüv!C19,IF(L$2=SosGüv!L19,SosGüv!I19,IF(L$2=BilProgA!F19,BilProgA!C19,IF(L$2=BilProgA!L19,BilProgA!I19,IF(L$2='Bilişim Güv'!F19,'Bilişim Güv'!C19,IF(L$2='Bilişim Güv'!L19,'Bilişim Güv'!I19," "))))))))))))</f>
        <v xml:space="preserve"> </v>
      </c>
      <c r="D20" s="282" t="str">
        <f>IF(L$2=Çağrı!F19,Çağrı!D19,IF(L$2=Çağrı!L19,Çağrı!J19,IF(L$2=Muhasebe!F19,Muhasebe!D19,IF(L$2=Muhasebe!L19,Muhasebe!J19,IF(L$2=Banka!F19,Banka!D19,IF(L$2=Banka!L19,Banka!J19,IF(L$2=SosGüv!F19,SosGüv!D19,IF(L$2=SosGüv!L19,SosGüv!J19,IF(L$2=BilProgA!F19,BilProgA!D19,IF(L$2=BilProgA!L19,BilProgA!J19,IF(L$2='Bilişim Güv'!F19,'Bilişim Güv'!D19,IF(L$2='Bilişim Güv'!L19,'Bilişim Güv'!J19," "))))))))))))</f>
        <v xml:space="preserve"> </v>
      </c>
      <c r="E20" s="282" t="str">
        <f>IF(L$2=Çağrı!F19,Çağrı!E19,IF(L$2=Çağrı!L19,Çağrı!K19,IF(L$2=Muhasebe!F19,Muhasebe!E19,IF(L$2=Muhasebe!L19,Muhasebe!K19,IF(L$2=Banka!F19,Banka!E19,IF(L$2=Banka!L19,Banka!K19,IF(L$2=SosGüv!F19,SosGüv!E19,IF(L$2=SosGüv!L19,SosGüv!K19,IF(L$2=BilProgA!F19,BilProgA!E19,IF(L$2=BilProgA!L19,BilProgA!K19,IF(L$2='Bilişim Güv'!F19,'Bilişim Güv'!E19,IF(L$2='Bilişim Güv'!L19,'Bilişim Güv'!K19," "))))))))))))</f>
        <v xml:space="preserve"> </v>
      </c>
      <c r="F20" s="460"/>
      <c r="G20" s="280">
        <v>0.875</v>
      </c>
      <c r="H20" s="283" t="str">
        <f>IF(L$2=BankaİÖ!F19,BankaİÖ!C19,IF(L$2=BankaİÖ!L19,BankaİÖ!I19,IF(L$2=SosGüvİÖ!F20,SosGüvİÖ!C20,IF(L$2=SosGüvİÖ!L20,SosGüvİÖ!I20," "))))</f>
        <v xml:space="preserve"> </v>
      </c>
      <c r="I20" s="284" t="str">
        <f>IF(L$2=BankaİÖ!F19,BankaİÖ!D19,IF(L$2=BankaİÖ!L19,BankaİÖ!J19,IF(L$2=SosGüvİÖ!F20,SosGüvİÖ!D20,IF(L$2=SosGüvİÖ!L20,SosGüvİÖ!J20," "))))</f>
        <v xml:space="preserve"> </v>
      </c>
      <c r="J20" s="285" t="str">
        <f>IF(L$2=BankaİÖ!F19,BankaİÖ!E19,IF(L$2=BankaİÖ!L19,BankaİÖ!K19,IF(L$2=SosGüvİÖ!F20,SosGüvİÖ!E20,IF(L$2=SosGüvİÖ!L20,SosGüvİÖ!K20," "))))</f>
        <v xml:space="preserve"> </v>
      </c>
      <c r="K20" s="144">
        <v>17</v>
      </c>
      <c r="L20" s="252"/>
      <c r="M20" s="127" t="str">
        <f t="shared" si="0"/>
        <v xml:space="preserve"> </v>
      </c>
      <c r="N20" s="446"/>
      <c r="O20" s="145">
        <v>0.625</v>
      </c>
      <c r="P20" s="148" t="str">
        <f>IF($L$2=Çağrı!F19,1," ")</f>
        <v xml:space="preserve"> </v>
      </c>
      <c r="Q20" s="148" t="str">
        <f>IF($L$2=Çağrı!L19,1," ")</f>
        <v xml:space="preserve"> </v>
      </c>
      <c r="R20" s="148" t="str">
        <f>IF($L$2=Muhasebe!F19,1," ")</f>
        <v xml:space="preserve"> </v>
      </c>
      <c r="S20" s="148" t="str">
        <f>IF($L$2=Muhasebe!L19,1," ")</f>
        <v xml:space="preserve"> </v>
      </c>
      <c r="T20" s="148" t="str">
        <f>IF($L$2=Banka!F19,1," ")</f>
        <v xml:space="preserve"> </v>
      </c>
      <c r="U20" s="148" t="str">
        <f>IF($L$2=Banka!K19,1," ")</f>
        <v xml:space="preserve"> </v>
      </c>
      <c r="V20" s="148" t="str">
        <f>IF($L$2=BilProgA!F19,1," ")</f>
        <v xml:space="preserve"> </v>
      </c>
      <c r="W20" s="148" t="str">
        <f>IF($L$2=BilProgA!L19,1," ")</f>
        <v xml:space="preserve"> </v>
      </c>
      <c r="X20" s="148" t="str">
        <f>IF($L$2='Bilişim Güv'!F19,1," ")</f>
        <v xml:space="preserve"> </v>
      </c>
      <c r="Y20" s="148" t="str">
        <f>IF($L$2='Bilişim Güv'!L19,1," ")</f>
        <v xml:space="preserve"> </v>
      </c>
      <c r="Z20" s="148" t="str">
        <f>IF($L$2=SosGüv!F19,1," ")</f>
        <v xml:space="preserve"> </v>
      </c>
      <c r="AA20" s="148" t="str">
        <f>IF($L$2=SosGüv!L19,1," ")</f>
        <v xml:space="preserve"> </v>
      </c>
      <c r="AB20" s="148" t="str">
        <f t="shared" si="1"/>
        <v xml:space="preserve"> </v>
      </c>
      <c r="AC20" s="202">
        <v>0.625</v>
      </c>
      <c r="AD20" s="148" t="str">
        <f>IF($L$2=SosGüvİÖ!F20,1," ")</f>
        <v xml:space="preserve"> </v>
      </c>
      <c r="AE20" s="148" t="str">
        <f>IF($L$2=SosGüvİÖ!L20,1," ")</f>
        <v xml:space="preserve"> </v>
      </c>
      <c r="AF20" s="148" t="str">
        <f>IF($L$2=BankaİÖ!F19,1," ")</f>
        <v xml:space="preserve"> </v>
      </c>
      <c r="AG20" s="148" t="str">
        <f>IF($L$2=BankaİÖ!L19,1," ")</f>
        <v xml:space="preserve"> </v>
      </c>
      <c r="AH20" s="148" t="str">
        <f t="shared" si="2"/>
        <v xml:space="preserve"> </v>
      </c>
    </row>
    <row r="21" spans="1:34" s="120" customFormat="1" ht="10.5" customHeight="1" thickBot="1" x14ac:dyDescent="0.3">
      <c r="A21" s="465"/>
      <c r="B21" s="286">
        <v>0.66666666666666663</v>
      </c>
      <c r="C21" s="287" t="str">
        <f>IF(L$2=Çağrı!F20,Çağrı!C20,IF(L$2=Çağrı!L20,Çağrı!I20,IF(L$2=Muhasebe!F20,Muhasebe!C20,IF(L$2=Muhasebe!L20,Muhasebe!I20,IF(L$2=Banka!F20,Banka!C20,IF(L$2=Banka!L20,Banka!I20,IF(L$2=SosGüv!F20,SosGüv!C20,IF(L$2=SosGüv!L20,SosGüv!I20,IF(L$2=BilProgA!F20,BilProgA!C20,IF(L$2=BilProgA!L20,BilProgA!I20,IF(L$2='Bilişim Güv'!F20,'Bilişim Güv'!C20,IF(L$2='Bilişim Güv'!L20,'Bilişim Güv'!I20," "))))))))))))</f>
        <v xml:space="preserve"> </v>
      </c>
      <c r="D21" s="288" t="str">
        <f>IF(L$2=Çağrı!F20,Çağrı!D20,IF(L$2=Çağrı!L20,Çağrı!J20,IF(L$2=Muhasebe!F20,Muhasebe!D20,IF(L$2=Muhasebe!L20,Muhasebe!J20,IF(L$2=Banka!F20,Banka!D20,IF(L$2=Banka!L20,Banka!J20,IF(L$2=SosGüv!F20,SosGüv!D20,IF(L$2=SosGüv!L20,SosGüv!J20,IF(L$2=BilProgA!F20,BilProgA!D20,IF(L$2=BilProgA!L20,BilProgA!J20,IF(L$2='Bilişim Güv'!F20,'Bilişim Güv'!D20,IF(L$2='Bilişim Güv'!L20,'Bilişim Güv'!J20," "))))))))))))</f>
        <v xml:space="preserve"> </v>
      </c>
      <c r="E21" s="288" t="str">
        <f>IF(L$2=Çağrı!F20,Çağrı!E20,IF(L$2=Çağrı!L20,Çağrı!K20,IF(L$2=Muhasebe!F20,Muhasebe!E20,IF(L$2=Muhasebe!L20,Muhasebe!K20,IF(L$2=Banka!F20,Banka!E20,IF(L$2=Banka!L20,Banka!K20,IF(L$2=SosGüv!F20,SosGüv!E20,IF(L$2=SosGüv!L20,SosGüv!K20,IF(L$2=BilProgA!F20,BilProgA!E20,IF(L$2=BilProgA!L20,BilProgA!K20,IF(L$2='Bilişim Güv'!F20,'Bilişim Güv'!E20,IF(L$2='Bilişim Güv'!L20,'Bilişim Güv'!K20," "))))))))))))</f>
        <v xml:space="preserve"> </v>
      </c>
      <c r="F21" s="467"/>
      <c r="G21" s="286">
        <v>0.91666666666666596</v>
      </c>
      <c r="H21" s="289" t="str">
        <f>IF(L$2=BankaİÖ!F20,BankaİÖ!C20,IF(L$2=BankaİÖ!L20,BankaİÖ!I20,IF(L$2=SosGüvİÖ!F21,SosGüvİÖ!C21,IF(L$2=SosGüvİÖ!L21,SosGüvİÖ!I21," "))))</f>
        <v xml:space="preserve"> </v>
      </c>
      <c r="I21" s="290" t="str">
        <f>IF(L$2=BankaİÖ!F20,BankaİÖ!D20,IF(L$2=BankaİÖ!L20,BankaİÖ!J20,IF(L$2=SosGüvİÖ!F21,SosGüvİÖ!D21,IF(L$2=SosGüvİÖ!L21,SosGüvİÖ!J21," "))))</f>
        <v xml:space="preserve"> </v>
      </c>
      <c r="J21" s="291" t="str">
        <f>IF(L$2=BankaİÖ!F20,BankaİÖ!E20,IF(L$2=BankaİÖ!L20,BankaİÖ!K20,IF(L$2=SosGüvİÖ!F21,SosGüvİÖ!E21,IF(L$2=SosGüvİÖ!L21,SosGüvİÖ!K21," "))))</f>
        <v xml:space="preserve"> </v>
      </c>
      <c r="K21" s="120">
        <v>18</v>
      </c>
      <c r="L21" s="254"/>
      <c r="M21" s="127" t="str">
        <f t="shared" si="0"/>
        <v xml:space="preserve"> </v>
      </c>
      <c r="N21" s="447"/>
      <c r="O21" s="155">
        <v>0.66666666666666663</v>
      </c>
      <c r="P21" s="159" t="str">
        <f>IF($L$2=Çağrı!F20,1," ")</f>
        <v xml:space="preserve"> </v>
      </c>
      <c r="Q21" s="159" t="str">
        <f>IF($L$2=Çağrı!L20,1," ")</f>
        <v xml:space="preserve"> </v>
      </c>
      <c r="R21" s="159" t="str">
        <f>IF($L$2=Muhasebe!F20,1," ")</f>
        <v xml:space="preserve"> </v>
      </c>
      <c r="S21" s="159" t="str">
        <f>IF($L$2=Muhasebe!L20,1," ")</f>
        <v xml:space="preserve"> </v>
      </c>
      <c r="T21" s="159" t="str">
        <f>IF($L$2=Banka!F20,1," ")</f>
        <v xml:space="preserve"> </v>
      </c>
      <c r="U21" s="159" t="str">
        <f>IF($L$2=Banka!K20,1," ")</f>
        <v xml:space="preserve"> </v>
      </c>
      <c r="V21" s="159" t="str">
        <f>IF($L$2=BilProgA!F20,1," ")</f>
        <v xml:space="preserve"> </v>
      </c>
      <c r="W21" s="159" t="str">
        <f>IF($L$2=BilProgA!L20,1," ")</f>
        <v xml:space="preserve"> </v>
      </c>
      <c r="X21" s="159" t="str">
        <f>IF($L$2='Bilişim Güv'!F20,1," ")</f>
        <v xml:space="preserve"> </v>
      </c>
      <c r="Y21" s="159" t="str">
        <f>IF($L$2='Bilişim Güv'!L20,1," ")</f>
        <v xml:space="preserve"> </v>
      </c>
      <c r="Z21" s="159" t="str">
        <f>IF($L$2=SosGüv!F20,1," ")</f>
        <v xml:space="preserve"> </v>
      </c>
      <c r="AA21" s="159" t="str">
        <f>IF($L$2=SosGüv!L20,1," ")</f>
        <v xml:space="preserve"> </v>
      </c>
      <c r="AB21" s="159" t="str">
        <f t="shared" si="1"/>
        <v xml:space="preserve"> </v>
      </c>
      <c r="AC21" s="203">
        <v>0.66666666666666663</v>
      </c>
      <c r="AD21" s="159" t="str">
        <f>IF($L$2=SosGüvİÖ!F21,1," ")</f>
        <v xml:space="preserve"> </v>
      </c>
      <c r="AE21" s="159" t="str">
        <f>IF($L$2=SosGüvİÖ!L21,1," ")</f>
        <v xml:space="preserve"> </v>
      </c>
      <c r="AF21" s="159" t="str">
        <f>IF($L$2=BankaİÖ!F20,1," ")</f>
        <v xml:space="preserve"> </v>
      </c>
      <c r="AG21" s="159" t="str">
        <f>IF($L$2=BankaİÖ!L20,1," ")</f>
        <v xml:space="preserve"> </v>
      </c>
      <c r="AH21" s="159" t="str">
        <f t="shared" si="2"/>
        <v xml:space="preserve"> </v>
      </c>
    </row>
    <row r="22" spans="1:34" s="120" customFormat="1" ht="10.5" customHeight="1" x14ac:dyDescent="0.25">
      <c r="A22" s="456" t="s">
        <v>6</v>
      </c>
      <c r="B22" s="274">
        <v>0.375</v>
      </c>
      <c r="C22" s="275" t="str">
        <f>IF(L$2=Çağrı!F21,Çağrı!C21,IF(L$2=Çağrı!L21,Çağrı!I21,IF(L$2=Muhasebe!F21,Muhasebe!C21,IF(L$2=Muhasebe!L21,Muhasebe!I21,IF(L$2=Banka!F21,Banka!C21,IF(L$2=Banka!L21,Banka!I21,IF(L$2=SosGüv!F21,SosGüv!C21,IF(L$2=SosGüv!L21,SosGüv!I21,IF(L$2=BilProgA!F21,BilProgA!C21,IF(L$2=BilProgA!L21,BilProgA!I21,IF(L$2='Bilişim Güv'!F21,'Bilişim Güv'!C21,IF(L$2='Bilişim Güv'!L21,'Bilişim Güv'!I21," "))))))))))))</f>
        <v xml:space="preserve"> </v>
      </c>
      <c r="D22" s="276" t="str">
        <f>IF(L$2=Çağrı!F21,Çağrı!D21,IF(L$2=Çağrı!L21,Çağrı!J21,IF(L$2=Muhasebe!F21,Muhasebe!D21,IF(L$2=Muhasebe!L21,Muhasebe!J21,IF(L$2=Banka!F21,Banka!D21,IF(L$2=Banka!L21,Banka!J21,IF(L$2=SosGüv!F21,SosGüv!D21,IF(L$2=SosGüv!L21,SosGüv!J21,IF(L$2=BilProgA!F21,BilProgA!D21,IF(L$2=BilProgA!L21,BilProgA!J21,IF(L$2='Bilişim Güv'!F21,'Bilişim Güv'!D21,IF(L$2='Bilişim Güv'!L21,'Bilişim Güv'!J21," "))))))))))))</f>
        <v xml:space="preserve"> </v>
      </c>
      <c r="E22" s="276" t="str">
        <f>IF(L$2=Çağrı!F21,Çağrı!E21,IF(L$2=Çağrı!L21,Çağrı!K21,IF(L$2=Muhasebe!F21,Muhasebe!E21,IF(L$2=Muhasebe!L21,Muhasebe!K21,IF(L$2=Banka!F21,Banka!E21,IF(L$2=Banka!L21,Banka!K21,IF(L$2=SosGüv!F21,SosGüv!E21,IF(L$2=SosGüv!L21,SosGüv!K21,IF(L$2=BilProgA!F21,BilProgA!E21,IF(L$2=BilProgA!L21,BilProgA!K21,IF(L$2='Bilişim Güv'!F21,'Bilişim Güv'!E21,IF(L$2='Bilişim Güv'!L21,'Bilişim Güv'!K21," "))))))))))))</f>
        <v xml:space="preserve"> </v>
      </c>
      <c r="F22" s="459" t="s">
        <v>6</v>
      </c>
      <c r="G22" s="274">
        <v>0.625</v>
      </c>
      <c r="H22" s="277" t="str">
        <f>IF(L$2=BankaİÖ!F21,BankaİÖ!C21,IF(L$2=BankaİÖ!L21,BankaİÖ!I21,IF(L$2=SosGüvİÖ!F22,SosGüvİÖ!C22,IF(L$2=SosGüvİÖ!L22,SosGüvİÖ!I22," "))))</f>
        <v xml:space="preserve"> </v>
      </c>
      <c r="I22" s="278" t="str">
        <f>IF(L$2=BankaİÖ!F21,BankaİÖ!D21,IF(L$2=BankaİÖ!L21,BankaİÖ!J21,IF(L$2=SosGüvİÖ!F22,SosGüvİÖ!D22,IF(L$2=SosGüvİÖ!L22,SosGüvİÖ!J22," "))))</f>
        <v xml:space="preserve"> </v>
      </c>
      <c r="J22" s="279" t="str">
        <f>IF(L$2=BankaİÖ!F21,BankaİÖ!E21,IF(L$2=BankaİÖ!L21,BankaİÖ!K21,IF(L$2=SosGüvİÖ!F22,SosGüvİÖ!E22,IF(L$2=SosGüvİÖ!L22,SosGüvİÖ!K22," "))))</f>
        <v xml:space="preserve"> </v>
      </c>
      <c r="K22" s="120">
        <v>19</v>
      </c>
      <c r="L22" s="255"/>
      <c r="M22" s="127" t="str">
        <f t="shared" si="0"/>
        <v xml:space="preserve"> </v>
      </c>
      <c r="N22" s="445" t="s">
        <v>6</v>
      </c>
      <c r="O22" s="128">
        <v>0.375</v>
      </c>
      <c r="P22" s="131" t="str">
        <f>IF($L$2=Çağrı!F21,1," ")</f>
        <v xml:space="preserve"> </v>
      </c>
      <c r="Q22" s="131" t="str">
        <f>IF($L$2=Çağrı!L21,1," ")</f>
        <v xml:space="preserve"> </v>
      </c>
      <c r="R22" s="131" t="str">
        <f>IF($L$2=Muhasebe!F21,1," ")</f>
        <v xml:space="preserve"> </v>
      </c>
      <c r="S22" s="131" t="str">
        <f>IF($L$2=Muhasebe!L21,1," ")</f>
        <v xml:space="preserve"> </v>
      </c>
      <c r="T22" s="131" t="str">
        <f>IF($L$2=Banka!F21,1," ")</f>
        <v xml:space="preserve"> </v>
      </c>
      <c r="U22" s="131" t="str">
        <f>IF($L$2=Banka!K21,1," ")</f>
        <v xml:space="preserve"> </v>
      </c>
      <c r="V22" s="131" t="str">
        <f>IF($L$2=BilProgA!F21,1," ")</f>
        <v xml:space="preserve"> </v>
      </c>
      <c r="W22" s="131" t="str">
        <f>IF($L$2=BilProgA!L21,1," ")</f>
        <v xml:space="preserve"> </v>
      </c>
      <c r="X22" s="131" t="str">
        <f>IF($L$2='Bilişim Güv'!F21,1," ")</f>
        <v xml:space="preserve"> </v>
      </c>
      <c r="Y22" s="131" t="str">
        <f>IF($L$2='Bilişim Güv'!L21,1," ")</f>
        <v xml:space="preserve"> </v>
      </c>
      <c r="Z22" s="131" t="str">
        <f>IF($L$2=SosGüv!F21,1," ")</f>
        <v xml:space="preserve"> </v>
      </c>
      <c r="AA22" s="131" t="str">
        <f>IF($L$2=SosGüv!L21,1," ")</f>
        <v xml:space="preserve"> </v>
      </c>
      <c r="AB22" s="131" t="str">
        <f t="shared" si="1"/>
        <v xml:space="preserve"> </v>
      </c>
      <c r="AC22" s="200">
        <v>0.70833333333333337</v>
      </c>
      <c r="AD22" s="131" t="str">
        <f>IF($L$2=SosGüvİÖ!F22,1," ")</f>
        <v xml:space="preserve"> </v>
      </c>
      <c r="AE22" s="131" t="str">
        <f>IF($L$2=SosGüvİÖ!L22,1," ")</f>
        <v xml:space="preserve"> </v>
      </c>
      <c r="AF22" s="131" t="str">
        <f>IF($L$2=BankaİÖ!F21,1," ")</f>
        <v xml:space="preserve"> </v>
      </c>
      <c r="AG22" s="131" t="str">
        <f>IF($L$2=BankaİÖ!L21,1," ")</f>
        <v xml:space="preserve"> </v>
      </c>
      <c r="AH22" s="131" t="str">
        <f t="shared" si="2"/>
        <v xml:space="preserve"> </v>
      </c>
    </row>
    <row r="23" spans="1:34" s="120" customFormat="1" ht="10.5" customHeight="1" x14ac:dyDescent="0.25">
      <c r="A23" s="457"/>
      <c r="B23" s="280">
        <v>0.41319444444444442</v>
      </c>
      <c r="C23" s="281" t="str">
        <f>IF(L$2=Çağrı!F22,Çağrı!C22,IF(L$2=Çağrı!L22,Çağrı!I22,IF(L$2=Muhasebe!F22,Muhasebe!C22,IF(L$2=Muhasebe!L22,Muhasebe!I22,IF(L$2=Banka!F22,Banka!C22,IF(L$2=Banka!L22,Banka!I22,IF(L$2=SosGüv!F22,SosGüv!C22,IF(L$2=SosGüv!L22,SosGüv!I22,IF(L$2=BilProgA!F22,BilProgA!C22,IF(L$2=BilProgA!L22,BilProgA!I22,IF(L$2='Bilişim Güv'!F22,'Bilişim Güv'!C22,IF(L$2='Bilişim Güv'!L22,'Bilişim Güv'!I22," "))))))))))))</f>
        <v xml:space="preserve"> </v>
      </c>
      <c r="D23" s="282" t="str">
        <f>IF(L$2=Çağrı!F22,Çağrı!D22,IF(L$2=Çağrı!L22,Çağrı!J22,IF(L$2=Muhasebe!F22,Muhasebe!D22,IF(L$2=Muhasebe!L22,Muhasebe!J22,IF(L$2=Banka!F22,Banka!D22,IF(L$2=Banka!L22,Banka!J22,IF(L$2=SosGüv!F22,SosGüv!D22,IF(L$2=SosGüv!L22,SosGüv!J22,IF(L$2=BilProgA!F22,BilProgA!D22,IF(L$2=BilProgA!L22,BilProgA!J22,IF(L$2='Bilişim Güv'!F22,'Bilişim Güv'!D22,IF(L$2='Bilişim Güv'!L22,'Bilişim Güv'!J22," "))))))))))))</f>
        <v xml:space="preserve"> </v>
      </c>
      <c r="E23" s="282" t="str">
        <f>IF(L$2=Çağrı!F22,Çağrı!E22,IF(L$2=Çağrı!L22,Çağrı!K22,IF(L$2=Muhasebe!F22,Muhasebe!E22,IF(L$2=Muhasebe!L22,Muhasebe!K22,IF(L$2=Banka!F22,Banka!E22,IF(L$2=Banka!L22,Banka!K22,IF(L$2=SosGüv!F22,SosGüv!E22,IF(L$2=SosGüv!L22,SosGüv!K22,IF(L$2=BilProgA!F22,BilProgA!E22,IF(L$2=BilProgA!L22,BilProgA!K22,IF(L$2='Bilişim Güv'!F22,'Bilişim Güv'!E22,IF(L$2='Bilişim Güv'!L22,'Bilişim Güv'!K22," "))))))))))))</f>
        <v xml:space="preserve"> </v>
      </c>
      <c r="F23" s="460"/>
      <c r="G23" s="280">
        <v>0.66666666666666663</v>
      </c>
      <c r="H23" s="283" t="str">
        <f>IF(L$2=BankaİÖ!F22,BankaİÖ!C22,IF(L$2=BankaİÖ!L22,BankaİÖ!I22,IF(L$2=SosGüvİÖ!F23,SosGüvİÖ!C23,IF(L$2=SosGüvİÖ!L23,SosGüvİÖ!I23," "))))</f>
        <v xml:space="preserve"> </v>
      </c>
      <c r="I23" s="284" t="str">
        <f>IF(L$2=BankaİÖ!F22,BankaİÖ!D22,IF(L$2=BankaİÖ!L22,BankaİÖ!J22,IF(L$2=SosGüvİÖ!F23,SosGüvİÖ!D23,IF(L$2=SosGüvİÖ!L23,SosGüvİÖ!J23," "))))</f>
        <v xml:space="preserve"> </v>
      </c>
      <c r="J23" s="285" t="str">
        <f>IF(L$2=BankaİÖ!F22,BankaİÖ!E22,IF(L$2=BankaİÖ!L22,BankaİÖ!K22,IF(L$2=SosGüvİÖ!F23,SosGüvİÖ!E23,IF(L$2=SosGüvİÖ!L23,SosGüvİÖ!K23," "))))</f>
        <v xml:space="preserve"> </v>
      </c>
      <c r="K23" s="120">
        <v>20</v>
      </c>
      <c r="L23" s="256"/>
      <c r="M23" s="127" t="str">
        <f t="shared" si="0"/>
        <v xml:space="preserve"> </v>
      </c>
      <c r="N23" s="446"/>
      <c r="O23" s="138">
        <v>0.41319444444444442</v>
      </c>
      <c r="P23" s="142" t="str">
        <f>IF($L$2=Çağrı!F22,1," ")</f>
        <v xml:space="preserve"> </v>
      </c>
      <c r="Q23" s="142" t="str">
        <f>IF($L$2=Çağrı!L22,1," ")</f>
        <v xml:space="preserve"> </v>
      </c>
      <c r="R23" s="142" t="str">
        <f>IF($L$2=Muhasebe!F22,1," ")</f>
        <v xml:space="preserve"> </v>
      </c>
      <c r="S23" s="142" t="str">
        <f>IF($L$2=Muhasebe!L22,1," ")</f>
        <v xml:space="preserve"> </v>
      </c>
      <c r="T23" s="142" t="str">
        <f>IF($L$2=Banka!F22,1," ")</f>
        <v xml:space="preserve"> </v>
      </c>
      <c r="U23" s="142" t="str">
        <f>IF($L$2=Banka!K22,1," ")</f>
        <v xml:space="preserve"> </v>
      </c>
      <c r="V23" s="142" t="str">
        <f>IF($L$2=BilProgA!F22,1," ")</f>
        <v xml:space="preserve"> </v>
      </c>
      <c r="W23" s="142" t="str">
        <f>IF($L$2=BilProgA!L22,1," ")</f>
        <v xml:space="preserve"> </v>
      </c>
      <c r="X23" s="142" t="str">
        <f>IF($L$2='Bilişim Güv'!F22,1," ")</f>
        <v xml:space="preserve"> </v>
      </c>
      <c r="Y23" s="142" t="str">
        <f>IF($L$2='Bilişim Güv'!L22,1," ")</f>
        <v xml:space="preserve"> </v>
      </c>
      <c r="Z23" s="142" t="str">
        <f>IF($L$2=SosGüv!F22,1," ")</f>
        <v xml:space="preserve"> </v>
      </c>
      <c r="AA23" s="142" t="str">
        <f>IF($L$2=SosGüv!L22,1," ")</f>
        <v xml:space="preserve"> </v>
      </c>
      <c r="AB23" s="142" t="str">
        <f t="shared" si="1"/>
        <v xml:space="preserve"> </v>
      </c>
      <c r="AC23" s="201">
        <v>0.75</v>
      </c>
      <c r="AD23" s="142" t="str">
        <f>IF($L$2=SosGüvİÖ!F23,1," ")</f>
        <v xml:space="preserve"> </v>
      </c>
      <c r="AE23" s="142" t="str">
        <f>IF($L$2=SosGüvİÖ!L23,1," ")</f>
        <v xml:space="preserve"> </v>
      </c>
      <c r="AF23" s="142" t="str">
        <f>IF($L$2=BankaİÖ!F22,1," ")</f>
        <v xml:space="preserve"> </v>
      </c>
      <c r="AG23" s="142" t="str">
        <f>IF($L$2=BankaİÖ!L22,1," ")</f>
        <v xml:space="preserve"> </v>
      </c>
      <c r="AH23" s="142" t="str">
        <f t="shared" si="2"/>
        <v xml:space="preserve"> </v>
      </c>
    </row>
    <row r="24" spans="1:34" s="120" customFormat="1" ht="10.5" customHeight="1" x14ac:dyDescent="0.25">
      <c r="A24" s="457"/>
      <c r="B24" s="280">
        <v>0.4513888888888889</v>
      </c>
      <c r="C24" s="281" t="str">
        <f>IF(L$2=Çağrı!F23,Çağrı!C23,IF(L$2=Çağrı!L23,Çağrı!I23,IF(L$2=Muhasebe!F23,Muhasebe!C23,IF(L$2=Muhasebe!L23,Muhasebe!I23,IF(L$2=Banka!F23,Banka!C23,IF(L$2=Banka!L23,Banka!I23,IF(L$2=SosGüv!F23,SosGüv!C23,IF(L$2=SosGüv!L23,SosGüv!I23,IF(L$2=BilProgA!F23,BilProgA!C23,IF(L$2=BilProgA!L23,BilProgA!I23,IF(L$2='Bilişim Güv'!F23,'Bilişim Güv'!C23,IF(L$2='Bilişim Güv'!L23,'Bilişim Güv'!I23," "))))))))))))</f>
        <v>MUV285</v>
      </c>
      <c r="D24" s="282" t="str">
        <f>IF(L$2=Çağrı!F23,Çağrı!D23,IF(L$2=Çağrı!L23,Çağrı!J23,IF(L$2=Muhasebe!F23,Muhasebe!D23,IF(L$2=Muhasebe!L23,Muhasebe!J23,IF(L$2=Banka!F23,Banka!D23,IF(L$2=Banka!L23,Banka!J23,IF(L$2=SosGüv!F23,SosGüv!D23,IF(L$2=SosGüv!L23,SosGüv!J23,IF(L$2=BilProgA!F23,BilProgA!D23,IF(L$2=BilProgA!L23,BilProgA!J23,IF(L$2='Bilişim Güv'!F23,'Bilişim Güv'!D23,IF(L$2='Bilişim Güv'!L23,'Bilişim Güv'!J23," "))))))))))))</f>
        <v>İnşaat ve Gayrimenkul Muhasebesi</v>
      </c>
      <c r="E24" s="282" t="str">
        <f>IF(L$2=Çağrı!F23,Çağrı!E23,IF(L$2=Çağrı!L23,Çağrı!K23,IF(L$2=Muhasebe!F23,Muhasebe!E23,IF(L$2=Muhasebe!L23,Muhasebe!K23,IF(L$2=Banka!F23,Banka!E23,IF(L$2=Banka!L23,Banka!K23,IF(L$2=SosGüv!F23,SosGüv!E23,IF(L$2=SosGüv!L23,SosGüv!K23,IF(L$2=BilProgA!F23,BilProgA!E23,IF(L$2=BilProgA!L23,BilProgA!K23,IF(L$2='Bilişim Güv'!F23,'Bilişim Güv'!E23,IF(L$2='Bilişim Güv'!L23,'Bilişim Güv'!K23," "))))))))))))</f>
        <v>Öğr. Gör. TUNAHAN BİLGİN</v>
      </c>
      <c r="F24" s="460"/>
      <c r="G24" s="280">
        <v>0.70833333333333304</v>
      </c>
      <c r="H24" s="283" t="str">
        <f>IF(L$2=BankaİÖ!F23,BankaİÖ!C23,IF(L$2=BankaİÖ!L23,BankaİÖ!I23,IF(L$2=SosGüvİÖ!F24,SosGüvİÖ!C24,IF(L$2=SosGüvİÖ!L24,SosGüvİÖ!I24," "))))</f>
        <v xml:space="preserve"> </v>
      </c>
      <c r="I24" s="284" t="str">
        <f>IF(L$2=BankaİÖ!F23,BankaİÖ!D23,IF(L$2=BankaİÖ!L23,BankaİÖ!J23,IF(L$2=SosGüvİÖ!F24,SosGüvİÖ!D24,IF(L$2=SosGüvİÖ!L24,SosGüvİÖ!J24," "))))</f>
        <v xml:space="preserve"> </v>
      </c>
      <c r="J24" s="285" t="str">
        <f>IF(L$2=BankaİÖ!F23,BankaİÖ!E23,IF(L$2=BankaİÖ!L23,BankaİÖ!K23,IF(L$2=SosGüvİÖ!F24,SosGüvİÖ!E24,IF(L$2=SosGüvİÖ!L24,SosGüvİÖ!K24," "))))</f>
        <v xml:space="preserve"> </v>
      </c>
      <c r="K24" s="144">
        <v>21</v>
      </c>
      <c r="L24" s="256"/>
      <c r="M24" s="127" t="str">
        <f t="shared" si="0"/>
        <v xml:space="preserve"> </v>
      </c>
      <c r="N24" s="446"/>
      <c r="O24" s="145">
        <v>0.4513888888888889</v>
      </c>
      <c r="P24" s="148" t="str">
        <f>IF($L$2=Çağrı!F23,1," ")</f>
        <v xml:space="preserve"> </v>
      </c>
      <c r="Q24" s="148" t="str">
        <f>IF($L$2=Çağrı!L23,1," ")</f>
        <v xml:space="preserve"> </v>
      </c>
      <c r="R24" s="148" t="str">
        <f>IF($L$2=Muhasebe!F23,1," ")</f>
        <v xml:space="preserve"> </v>
      </c>
      <c r="S24" s="148">
        <f>IF($L$2=Muhasebe!L23,1," ")</f>
        <v>1</v>
      </c>
      <c r="T24" s="148" t="str">
        <f>IF($L$2=Banka!F23,1," ")</f>
        <v xml:space="preserve"> </v>
      </c>
      <c r="U24" s="148" t="str">
        <f>IF($L$2=Banka!K23,1," ")</f>
        <v xml:space="preserve"> </v>
      </c>
      <c r="V24" s="148" t="str">
        <f>IF($L$2=BilProgA!F23,1," ")</f>
        <v xml:space="preserve"> </v>
      </c>
      <c r="W24" s="148" t="str">
        <f>IF($L$2=BilProgA!L23,1," ")</f>
        <v xml:space="preserve"> </v>
      </c>
      <c r="X24" s="148" t="str">
        <f>IF($L$2='Bilişim Güv'!F23,1," ")</f>
        <v xml:space="preserve"> </v>
      </c>
      <c r="Y24" s="148" t="str">
        <f>IF($L$2='Bilişim Güv'!L23,1," ")</f>
        <v xml:space="preserve"> </v>
      </c>
      <c r="Z24" s="148" t="str">
        <f>IF($L$2=SosGüv!F23,1," ")</f>
        <v xml:space="preserve"> </v>
      </c>
      <c r="AA24" s="148" t="str">
        <f>IF($L$2=SosGüv!L23,1," ")</f>
        <v xml:space="preserve"> </v>
      </c>
      <c r="AB24" s="148" t="str">
        <f t="shared" si="1"/>
        <v xml:space="preserve"> </v>
      </c>
      <c r="AC24" s="202">
        <v>0.79166666666666663</v>
      </c>
      <c r="AD24" s="148" t="str">
        <f>IF($L$2=SosGüvİÖ!F24,1," ")</f>
        <v xml:space="preserve"> </v>
      </c>
      <c r="AE24" s="148" t="str">
        <f>IF($L$2=SosGüvİÖ!L24,1," ")</f>
        <v xml:space="preserve"> </v>
      </c>
      <c r="AF24" s="148" t="str">
        <f>IF($L$2=BankaİÖ!F23,1," ")</f>
        <v xml:space="preserve"> </v>
      </c>
      <c r="AG24" s="148" t="str">
        <f>IF($L$2=BankaİÖ!L23,1," ")</f>
        <v xml:space="preserve"> </v>
      </c>
      <c r="AH24" s="148" t="str">
        <f t="shared" si="2"/>
        <v xml:space="preserve"> </v>
      </c>
    </row>
    <row r="25" spans="1:34" s="120" customFormat="1" ht="10.5" customHeight="1" x14ac:dyDescent="0.25">
      <c r="A25" s="457"/>
      <c r="B25" s="280">
        <v>0.48958333333333331</v>
      </c>
      <c r="C25" s="281" t="str">
        <f>IF(L$2=Çağrı!F24,Çağrı!C24,IF(L$2=Çağrı!L24,Çağrı!I24,IF(L$2=Muhasebe!F24,Muhasebe!C24,IF(L$2=Muhasebe!L24,Muhasebe!I24,IF(L$2=Banka!F24,Banka!C24,IF(L$2=Banka!L24,Banka!I24,IF(L$2=SosGüv!F24,SosGüv!C24,IF(L$2=SosGüv!L24,SosGüv!I24,IF(L$2=BilProgA!F24,BilProgA!C24,IF(L$2=BilProgA!L24,BilProgA!I24,IF(L$2='Bilişim Güv'!F24,'Bilişim Güv'!C24,IF(L$2='Bilişim Güv'!L24,'Bilişim Güv'!I24," "))))))))))))</f>
        <v>MUV285</v>
      </c>
      <c r="D25" s="282" t="str">
        <f>IF(L$2=Çağrı!F24,Çağrı!D24,IF(L$2=Çağrı!L24,Çağrı!J24,IF(L$2=Muhasebe!F24,Muhasebe!D24,IF(L$2=Muhasebe!L24,Muhasebe!J24,IF(L$2=Banka!F24,Banka!D24,IF(L$2=Banka!L24,Banka!J24,IF(L$2=SosGüv!F24,SosGüv!D24,IF(L$2=SosGüv!L24,SosGüv!J24,IF(L$2=BilProgA!F24,BilProgA!D24,IF(L$2=BilProgA!L24,BilProgA!J24,IF(L$2='Bilişim Güv'!F24,'Bilişim Güv'!D24,IF(L$2='Bilişim Güv'!L24,'Bilişim Güv'!J24," "))))))))))))</f>
        <v>İnşaat ve Gayrimenkul Muhasebesi</v>
      </c>
      <c r="E25" s="282" t="str">
        <f>IF(L$2=Çağrı!F24,Çağrı!E24,IF(L$2=Çağrı!L24,Çağrı!K24,IF(L$2=Muhasebe!F24,Muhasebe!E24,IF(L$2=Muhasebe!L24,Muhasebe!K24,IF(L$2=Banka!F24,Banka!E24,IF(L$2=Banka!L24,Banka!K24,IF(L$2=SosGüv!F24,SosGüv!E24,IF(L$2=SosGüv!L24,SosGüv!K24,IF(L$2=BilProgA!F24,BilProgA!E24,IF(L$2=BilProgA!L24,BilProgA!K24,IF(L$2='Bilişim Güv'!F24,'Bilişim Güv'!E24,IF(L$2='Bilişim Güv'!L24,'Bilişim Güv'!K24," "))))))))))))</f>
        <v>Öğr. Gör. TUNAHAN BİLGİN</v>
      </c>
      <c r="F25" s="460"/>
      <c r="G25" s="280">
        <v>0.75</v>
      </c>
      <c r="H25" s="283" t="str">
        <f>IF(L$2=BankaİÖ!F24,BankaİÖ!C24,IF(L$2=BankaİÖ!L24,BankaİÖ!I24,IF(L$2=SosGüvİÖ!F25,SosGüvİÖ!C25,IF(L$2=SosGüvİÖ!L25,SosGüvİÖ!I25," "))))</f>
        <v xml:space="preserve"> </v>
      </c>
      <c r="I25" s="284" t="str">
        <f>IF(L$2=BankaİÖ!F24,BankaİÖ!D24,IF(L$2=BankaİÖ!L24,BankaİÖ!J24,IF(L$2=SosGüvİÖ!F25,SosGüvİÖ!D25,IF(L$2=SosGüvİÖ!L25,SosGüvİÖ!J25," "))))</f>
        <v xml:space="preserve"> </v>
      </c>
      <c r="J25" s="285" t="str">
        <f>IF(L$2=BankaİÖ!F24,BankaİÖ!E24,IF(L$2=BankaİÖ!L24,BankaİÖ!K24,IF(L$2=SosGüvİÖ!F25,SosGüvİÖ!E25,IF(L$2=SosGüvİÖ!L25,SosGüvİÖ!K25," "))))</f>
        <v xml:space="preserve"> </v>
      </c>
      <c r="K25" s="120">
        <v>22</v>
      </c>
      <c r="L25" s="256"/>
      <c r="M25" s="127" t="str">
        <f t="shared" si="0"/>
        <v xml:space="preserve"> </v>
      </c>
      <c r="N25" s="446"/>
      <c r="O25" s="138">
        <v>0.48958333333333331</v>
      </c>
      <c r="P25" s="142" t="str">
        <f>IF($L$2=Çağrı!F24,1," ")</f>
        <v xml:space="preserve"> </v>
      </c>
      <c r="Q25" s="142" t="str">
        <f>IF($L$2=Çağrı!L24,1," ")</f>
        <v xml:space="preserve"> </v>
      </c>
      <c r="R25" s="142" t="str">
        <f>IF($L$2=Muhasebe!F24,1," ")</f>
        <v xml:space="preserve"> </v>
      </c>
      <c r="S25" s="142">
        <f>IF($L$2=Muhasebe!L24,1," ")</f>
        <v>1</v>
      </c>
      <c r="T25" s="142" t="str">
        <f>IF($L$2=Banka!F24,1," ")</f>
        <v xml:space="preserve"> </v>
      </c>
      <c r="U25" s="142" t="str">
        <f>IF($L$2=Banka!K24,1," ")</f>
        <v xml:space="preserve"> </v>
      </c>
      <c r="V25" s="142" t="str">
        <f>IF($L$2=BilProgA!F24,1," ")</f>
        <v xml:space="preserve"> </v>
      </c>
      <c r="W25" s="142" t="str">
        <f>IF($L$2=BilProgA!L24,1," ")</f>
        <v xml:space="preserve"> </v>
      </c>
      <c r="X25" s="142" t="str">
        <f>IF($L$2='Bilişim Güv'!F24,1," ")</f>
        <v xml:space="preserve"> </v>
      </c>
      <c r="Y25" s="142" t="str">
        <f>IF($L$2='Bilişim Güv'!L24,1," ")</f>
        <v xml:space="preserve"> </v>
      </c>
      <c r="Z25" s="142" t="str">
        <f>IF($L$2=SosGüv!F24,1," ")</f>
        <v xml:space="preserve"> </v>
      </c>
      <c r="AA25" s="142" t="str">
        <f>IF($L$2=SosGüv!L24,1," ")</f>
        <v xml:space="preserve"> </v>
      </c>
      <c r="AB25" s="142" t="str">
        <f t="shared" si="1"/>
        <v xml:space="preserve"> </v>
      </c>
      <c r="AC25" s="201">
        <v>0.83333333333333337</v>
      </c>
      <c r="AD25" s="142" t="str">
        <f>IF($L$2=SosGüvİÖ!F25,1," ")</f>
        <v xml:space="preserve"> </v>
      </c>
      <c r="AE25" s="142" t="str">
        <f>IF($L$2=SosGüvİÖ!L25,1," ")</f>
        <v xml:space="preserve"> </v>
      </c>
      <c r="AF25" s="142" t="str">
        <f>IF($L$2=BankaİÖ!F24,1," ")</f>
        <v xml:space="preserve"> </v>
      </c>
      <c r="AG25" s="142" t="str">
        <f>IF($L$2=BankaİÖ!L24,1," ")</f>
        <v xml:space="preserve"> </v>
      </c>
      <c r="AH25" s="142" t="str">
        <f t="shared" si="2"/>
        <v xml:space="preserve"> </v>
      </c>
    </row>
    <row r="26" spans="1:34" s="120" customFormat="1" ht="10.5" customHeight="1" x14ac:dyDescent="0.25">
      <c r="A26" s="457"/>
      <c r="B26" s="280">
        <v>0.54166666666666663</v>
      </c>
      <c r="C26" s="281" t="str">
        <f>IF(L$2=Çağrı!F25,Çağrı!C25,IF(L$2=Çağrı!L25,Çağrı!I25,IF(L$2=Muhasebe!F25,Muhasebe!C25,IF(L$2=Muhasebe!L25,Muhasebe!I25,IF(L$2=Banka!F25,Banka!C25,IF(L$2=Banka!L25,Banka!I25,IF(L$2=SosGüv!F25,SosGüv!C25,IF(L$2=SosGüv!L25,SosGüv!I25,IF(L$2=BilProgA!F25,BilProgA!C25,IF(L$2=BilProgA!L25,BilProgA!I25,IF(L$2='Bilişim Güv'!F25,'Bilişim Güv'!C25,IF(L$2='Bilişim Güv'!L25,'Bilişim Güv'!I25," "))))))))))))</f>
        <v xml:space="preserve"> </v>
      </c>
      <c r="D26" s="282" t="str">
        <f>IF(L$2=Çağrı!F25,Çağrı!D25,IF(L$2=Çağrı!L25,Çağrı!J25,IF(L$2=Muhasebe!F25,Muhasebe!D25,IF(L$2=Muhasebe!L25,Muhasebe!J25,IF(L$2=Banka!F25,Banka!D25,IF(L$2=Banka!L25,Banka!J25,IF(L$2=SosGüv!F25,SosGüv!D25,IF(L$2=SosGüv!L25,SosGüv!J25,IF(L$2=BilProgA!F25,BilProgA!D25,IF(L$2=BilProgA!L25,BilProgA!J25,IF(L$2='Bilişim Güv'!F25,'Bilişim Güv'!D25,IF(L$2='Bilişim Güv'!L25,'Bilişim Güv'!J25," "))))))))))))</f>
        <v xml:space="preserve"> </v>
      </c>
      <c r="E26" s="282" t="str">
        <f>IF(L$2=Çağrı!F25,Çağrı!E25,IF(L$2=Çağrı!L25,Çağrı!K25,IF(L$2=Muhasebe!F25,Muhasebe!E25,IF(L$2=Muhasebe!L25,Muhasebe!K25,IF(L$2=Banka!F25,Banka!E25,IF(L$2=Banka!L25,Banka!K25,IF(L$2=SosGüv!F25,SosGüv!E25,IF(L$2=SosGüv!L25,SosGüv!K25,IF(L$2=BilProgA!F25,BilProgA!E25,IF(L$2=BilProgA!L25,BilProgA!K25,IF(L$2='Bilişim Güv'!F25,'Bilişim Güv'!E25,IF(L$2='Bilişim Güv'!L25,'Bilişim Güv'!K25," "))))))))))))</f>
        <v xml:space="preserve"> </v>
      </c>
      <c r="F26" s="460"/>
      <c r="G26" s="280">
        <v>0.79166666666666696</v>
      </c>
      <c r="H26" s="283" t="str">
        <f>IF(L$2=BankaİÖ!F25,BankaİÖ!C25,IF(L$2=BankaİÖ!L25,BankaİÖ!I25,IF(L$2=SosGüvİÖ!F26,SosGüvİÖ!C26,IF(L$2=SosGüvİÖ!L26,SosGüvİÖ!I26," "))))</f>
        <v xml:space="preserve"> </v>
      </c>
      <c r="I26" s="284" t="str">
        <f>IF(L$2=BankaİÖ!F25,BankaİÖ!D25,IF(L$2=BankaİÖ!L25,BankaİÖ!J25,IF(L$2=SosGüvİÖ!F26,SosGüvİÖ!D26,IF(L$2=SosGüvİÖ!L26,SosGüvİÖ!J26," "))))</f>
        <v xml:space="preserve"> </v>
      </c>
      <c r="J26" s="285" t="str">
        <f>IF(L$2=BankaİÖ!F25,BankaİÖ!E25,IF(L$2=BankaİÖ!L25,BankaİÖ!K25,IF(L$2=SosGüvİÖ!F26,SosGüvİÖ!E26,IF(L$2=SosGüvİÖ!L26,SosGüvİÖ!K26," "))))</f>
        <v xml:space="preserve"> </v>
      </c>
      <c r="K26" s="120">
        <v>23</v>
      </c>
      <c r="L26" s="256"/>
      <c r="M26" s="127" t="str">
        <f t="shared" si="0"/>
        <v xml:space="preserve"> </v>
      </c>
      <c r="N26" s="446"/>
      <c r="O26" s="145">
        <v>0.54166666666666663</v>
      </c>
      <c r="P26" s="148" t="str">
        <f>IF($L$2=Çağrı!F25,1," ")</f>
        <v xml:space="preserve"> </v>
      </c>
      <c r="Q26" s="148" t="str">
        <f>IF($L$2=Çağrı!L25,1," ")</f>
        <v xml:space="preserve"> </v>
      </c>
      <c r="R26" s="148" t="str">
        <f>IF($L$2=Muhasebe!F25,1," ")</f>
        <v xml:space="preserve"> </v>
      </c>
      <c r="S26" s="148" t="str">
        <f>IF($L$2=Muhasebe!L25,1," ")</f>
        <v xml:space="preserve"> </v>
      </c>
      <c r="T26" s="148" t="str">
        <f>IF($L$2=Banka!F25,1," ")</f>
        <v xml:space="preserve"> </v>
      </c>
      <c r="U26" s="148" t="str">
        <f>IF($L$2=Banka!K25,1," ")</f>
        <v xml:space="preserve"> </v>
      </c>
      <c r="V26" s="148" t="str">
        <f>IF($L$2=BilProgA!F25,1," ")</f>
        <v xml:space="preserve"> </v>
      </c>
      <c r="W26" s="148" t="str">
        <f>IF($L$2=BilProgA!L25,1," ")</f>
        <v xml:space="preserve"> </v>
      </c>
      <c r="X26" s="148" t="str">
        <f>IF($L$2='Bilişim Güv'!F25,1," ")</f>
        <v xml:space="preserve"> </v>
      </c>
      <c r="Y26" s="148" t="str">
        <f>IF($L$2='Bilişim Güv'!L25,1," ")</f>
        <v xml:space="preserve"> </v>
      </c>
      <c r="Z26" s="148" t="str">
        <f>IF($L$2=SosGüv!F25,1," ")</f>
        <v xml:space="preserve"> </v>
      </c>
      <c r="AA26" s="148" t="str">
        <f>IF($L$2=SosGüv!L25,1," ")</f>
        <v xml:space="preserve"> </v>
      </c>
      <c r="AB26" s="148" t="str">
        <f t="shared" si="1"/>
        <v xml:space="preserve"> </v>
      </c>
      <c r="AC26" s="202">
        <v>0.875</v>
      </c>
      <c r="AD26" s="148" t="str">
        <f>IF($L$2=SosGüvİÖ!F26,1," ")</f>
        <v xml:space="preserve"> </v>
      </c>
      <c r="AE26" s="148" t="str">
        <f>IF($L$2=SosGüvİÖ!L26,1," ")</f>
        <v xml:space="preserve"> </v>
      </c>
      <c r="AF26" s="148" t="str">
        <f>IF($L$2=BankaİÖ!F25,1," ")</f>
        <v xml:space="preserve"> </v>
      </c>
      <c r="AG26" s="148" t="str">
        <f>IF($L$2=BankaİÖ!L25,1," ")</f>
        <v xml:space="preserve"> </v>
      </c>
      <c r="AH26" s="148" t="str">
        <f t="shared" si="2"/>
        <v xml:space="preserve"> </v>
      </c>
    </row>
    <row r="27" spans="1:34" s="120" customFormat="1" ht="10.5" customHeight="1" x14ac:dyDescent="0.25">
      <c r="A27" s="457"/>
      <c r="B27" s="280">
        <v>0.58333333333333337</v>
      </c>
      <c r="C27" s="281" t="str">
        <f>IF(L$2=Çağrı!F26,Çağrı!C26,IF(L$2=Çağrı!L26,Çağrı!I26,IF(L$2=Muhasebe!F26,Muhasebe!C26,IF(L$2=Muhasebe!L26,Muhasebe!I26,IF(L$2=Banka!F26,Banka!C26,IF(L$2=Banka!L26,Banka!I26,IF(L$2=SosGüv!F26,SosGüv!C26,IF(L$2=SosGüv!L26,SosGüv!I26,IF(L$2=BilProgA!F26,BilProgA!C26,IF(L$2=BilProgA!L26,BilProgA!I26,IF(L$2='Bilişim Güv'!F26,'Bilişim Güv'!C26,IF(L$2='Bilişim Güv'!L26,'Bilişim Güv'!I26," "))))))))))))</f>
        <v xml:space="preserve"> </v>
      </c>
      <c r="D27" s="282" t="str">
        <f>IF(L$2=Çağrı!F26,Çağrı!D26,IF(L$2=Çağrı!L26,Çağrı!J26,IF(L$2=Muhasebe!F26,Muhasebe!D26,IF(L$2=Muhasebe!L26,Muhasebe!J26,IF(L$2=Banka!F26,Banka!D26,IF(L$2=Banka!L26,Banka!J26,IF(L$2=SosGüv!F26,SosGüv!D26,IF(L$2=SosGüv!L26,SosGüv!J26,IF(L$2=BilProgA!F26,BilProgA!D26,IF(L$2=BilProgA!L26,BilProgA!J26,IF(L$2='Bilişim Güv'!F26,'Bilişim Güv'!D26,IF(L$2='Bilişim Güv'!L26,'Bilişim Güv'!J26," "))))))))))))</f>
        <v xml:space="preserve"> </v>
      </c>
      <c r="E27" s="282" t="str">
        <f>IF(L$2=Çağrı!F26,Çağrı!E26,IF(L$2=Çağrı!L26,Çağrı!K26,IF(L$2=Muhasebe!F26,Muhasebe!E26,IF(L$2=Muhasebe!L26,Muhasebe!K26,IF(L$2=Banka!F26,Banka!E26,IF(L$2=Banka!L26,Banka!K26,IF(L$2=SosGüv!F26,SosGüv!E26,IF(L$2=SosGüv!L26,SosGüv!K26,IF(L$2=BilProgA!F26,BilProgA!E26,IF(L$2=BilProgA!L26,BilProgA!K26,IF(L$2='Bilişim Güv'!F26,'Bilişim Güv'!E26,IF(L$2='Bilişim Güv'!L26,'Bilişim Güv'!K26," "))))))))))))</f>
        <v xml:space="preserve"> </v>
      </c>
      <c r="F27" s="460"/>
      <c r="G27" s="280">
        <v>0.83333333333333304</v>
      </c>
      <c r="H27" s="283" t="str">
        <f>IF(L$2=BankaİÖ!F26,BankaİÖ!C26,IF(L$2=BankaİÖ!L26,BankaİÖ!I26,IF(L$2=SosGüvİÖ!F27,SosGüvİÖ!C27,IF(L$2=SosGüvİÖ!L27,SosGüvİÖ!I27," "))))</f>
        <v xml:space="preserve"> </v>
      </c>
      <c r="I27" s="284" t="str">
        <f>IF(L$2=BankaİÖ!F26,BankaİÖ!D26,IF(L$2=BankaİÖ!L26,BankaİÖ!J26,IF(L$2=SosGüvİÖ!F27,SosGüvİÖ!D27,IF(L$2=SosGüvİÖ!L27,SosGüvİÖ!J27," "))))</f>
        <v xml:space="preserve"> </v>
      </c>
      <c r="J27" s="285" t="str">
        <f>IF(L$2=BankaİÖ!F26,BankaİÖ!E26,IF(L$2=BankaİÖ!L26,BankaİÖ!K26,IF(L$2=SosGüvİÖ!F27,SosGüvİÖ!E27,IF(L$2=SosGüvİÖ!L27,SosGüvİÖ!K27," "))))</f>
        <v xml:space="preserve"> </v>
      </c>
      <c r="K27" s="120">
        <v>24</v>
      </c>
      <c r="L27" s="257"/>
      <c r="M27" s="127" t="str">
        <f t="shared" si="0"/>
        <v xml:space="preserve"> </v>
      </c>
      <c r="N27" s="446"/>
      <c r="O27" s="138">
        <v>0.58333333333333337</v>
      </c>
      <c r="P27" s="142" t="str">
        <f>IF($L$2=Çağrı!F26,1," ")</f>
        <v xml:space="preserve"> </v>
      </c>
      <c r="Q27" s="142" t="str">
        <f>IF($L$2=Çağrı!L26,1," ")</f>
        <v xml:space="preserve"> </v>
      </c>
      <c r="R27" s="142" t="str">
        <f>IF($L$2=Muhasebe!F26,1," ")</f>
        <v xml:space="preserve"> </v>
      </c>
      <c r="S27" s="142" t="str">
        <f>IF($L$2=Muhasebe!L26,1," ")</f>
        <v xml:space="preserve"> </v>
      </c>
      <c r="T27" s="142" t="str">
        <f>IF($L$2=Banka!F26,1," ")</f>
        <v xml:space="preserve"> </v>
      </c>
      <c r="U27" s="142" t="str">
        <f>IF($L$2=Banka!K26,1," ")</f>
        <v xml:space="preserve"> </v>
      </c>
      <c r="V27" s="142" t="str">
        <f>IF($L$2=BilProgA!F26,1," ")</f>
        <v xml:space="preserve"> </v>
      </c>
      <c r="W27" s="142" t="str">
        <f>IF($L$2=BilProgA!L26,1," ")</f>
        <v xml:space="preserve"> </v>
      </c>
      <c r="X27" s="142" t="str">
        <f>IF($L$2='Bilişim Güv'!F26,1," ")</f>
        <v xml:space="preserve"> </v>
      </c>
      <c r="Y27" s="142" t="str">
        <f>IF($L$2='Bilişim Güv'!L26,1," ")</f>
        <v xml:space="preserve"> </v>
      </c>
      <c r="Z27" s="142" t="str">
        <f>IF($L$2=SosGüv!F26,1," ")</f>
        <v xml:space="preserve"> </v>
      </c>
      <c r="AA27" s="142" t="str">
        <f>IF($L$2=SosGüv!L26,1," ")</f>
        <v xml:space="preserve"> </v>
      </c>
      <c r="AB27" s="142" t="str">
        <f t="shared" si="1"/>
        <v xml:space="preserve"> </v>
      </c>
      <c r="AC27" s="201">
        <v>0.91666666666666596</v>
      </c>
      <c r="AD27" s="142" t="str">
        <f>IF($L$2=SosGüvİÖ!F27,1," ")</f>
        <v xml:space="preserve"> </v>
      </c>
      <c r="AE27" s="142" t="str">
        <f>IF($L$2=SosGüvİÖ!L27,1," ")</f>
        <v xml:space="preserve"> </v>
      </c>
      <c r="AF27" s="142" t="str">
        <f>IF($L$2=BankaİÖ!F26,1," ")</f>
        <v xml:space="preserve"> </v>
      </c>
      <c r="AG27" s="142" t="str">
        <f>IF($L$2=BankaİÖ!L26,1," ")</f>
        <v xml:space="preserve"> </v>
      </c>
      <c r="AH27" s="142" t="str">
        <f t="shared" si="2"/>
        <v xml:space="preserve"> </v>
      </c>
    </row>
    <row r="28" spans="1:34" s="120" customFormat="1" ht="10.5" customHeight="1" x14ac:dyDescent="0.25">
      <c r="A28" s="457"/>
      <c r="B28" s="280">
        <v>0.625</v>
      </c>
      <c r="C28" s="281" t="str">
        <f>IF(L$2=Çağrı!F27,Çağrı!C27,IF(L$2=Çağrı!L27,Çağrı!I27,IF(L$2=Muhasebe!F27,Muhasebe!C27,IF(L$2=Muhasebe!L27,Muhasebe!I27,IF(L$2=Banka!F27,Banka!C27,IF(L$2=Banka!L27,Banka!I27,IF(L$2=SosGüv!F27,SosGüv!C27,IF(L$2=SosGüv!L27,SosGüv!I27,IF(L$2=BilProgA!F27,BilProgA!C27,IF(L$2=BilProgA!L27,BilProgA!I27,IF(L$2='Bilişim Güv'!F27,'Bilişim Güv'!C27,IF(L$2='Bilişim Güv'!L27,'Bilişim Güv'!I27," "))))))))))))</f>
        <v xml:space="preserve"> </v>
      </c>
      <c r="D28" s="282" t="str">
        <f>IF(L$2=Çağrı!F27,Çağrı!D27,IF(L$2=Çağrı!L27,Çağrı!J27,IF(L$2=Muhasebe!F27,Muhasebe!D27,IF(L$2=Muhasebe!L27,Muhasebe!J27,IF(L$2=Banka!F27,Banka!D27,IF(L$2=Banka!L27,Banka!J27,IF(L$2=SosGüv!F27,SosGüv!D27,IF(L$2=SosGüv!L27,SosGüv!J27,IF(L$2=BilProgA!F27,BilProgA!D27,IF(L$2=BilProgA!L27,BilProgA!J27,IF(L$2='Bilişim Güv'!F27,'Bilişim Güv'!D27,IF(L$2='Bilişim Güv'!L27,'Bilişim Güv'!J27," "))))))))))))</f>
        <v xml:space="preserve"> </v>
      </c>
      <c r="E28" s="282" t="str">
        <f>IF(L$2=Çağrı!F27,Çağrı!E27,IF(L$2=Çağrı!L27,Çağrı!K27,IF(L$2=Muhasebe!F27,Muhasebe!E27,IF(L$2=Muhasebe!L27,Muhasebe!K27,IF(L$2=Banka!F27,Banka!E27,IF(L$2=Banka!L27,Banka!K27,IF(L$2=SosGüv!F27,SosGüv!E27,IF(L$2=SosGüv!L27,SosGüv!K27,IF(L$2=BilProgA!F27,BilProgA!E27,IF(L$2=BilProgA!L27,BilProgA!K27,IF(L$2='Bilişim Güv'!F27,'Bilişim Güv'!E27,IF(L$2='Bilişim Güv'!L27,'Bilişim Güv'!K27," "))))))))))))</f>
        <v xml:space="preserve"> </v>
      </c>
      <c r="F28" s="460"/>
      <c r="G28" s="280">
        <v>0.875</v>
      </c>
      <c r="H28" s="283" t="str">
        <f>IF(L$2=BankaİÖ!F27,BankaİÖ!C27,IF(L$2=BankaİÖ!L27,BankaİÖ!I27,IF(L$2=SosGüvİÖ!F28,SosGüvİÖ!C28,IF(L$2=SosGüvİÖ!L28,SosGüvİÖ!I28," "))))</f>
        <v xml:space="preserve"> </v>
      </c>
      <c r="I28" s="284" t="str">
        <f>IF(L$2=BankaİÖ!F27,BankaİÖ!D27,IF(L$2=BankaİÖ!L27,BankaİÖ!J27,IF(L$2=SosGüvİÖ!F28,SosGüvİÖ!D28,IF(L$2=SosGüvİÖ!L28,SosGüvİÖ!J28," "))))</f>
        <v xml:space="preserve"> </v>
      </c>
      <c r="J28" s="285" t="str">
        <f>IF(L$2=BankaİÖ!F27,BankaİÖ!E27,IF(L$2=BankaİÖ!L27,BankaİÖ!K27,IF(L$2=SosGüvİÖ!F28,SosGüvİÖ!E28,IF(L$2=SosGüvİÖ!L28,SosGüvİÖ!K28," "))))</f>
        <v xml:space="preserve"> </v>
      </c>
      <c r="K28" s="144">
        <v>25</v>
      </c>
      <c r="L28" s="257"/>
      <c r="M28" s="127" t="str">
        <f t="shared" si="0"/>
        <v xml:space="preserve"> </v>
      </c>
      <c r="N28" s="446"/>
      <c r="O28" s="145">
        <v>0.625</v>
      </c>
      <c r="P28" s="148" t="str">
        <f>IF($L$2=Çağrı!F27,1," ")</f>
        <v xml:space="preserve"> </v>
      </c>
      <c r="Q28" s="148" t="str">
        <f>IF($L$2=Çağrı!L27,1," ")</f>
        <v xml:space="preserve"> </v>
      </c>
      <c r="R28" s="148" t="str">
        <f>IF($L$2=Muhasebe!F27,1," ")</f>
        <v xml:space="preserve"> </v>
      </c>
      <c r="S28" s="148" t="str">
        <f>IF($L$2=Muhasebe!L27,1," ")</f>
        <v xml:space="preserve"> </v>
      </c>
      <c r="T28" s="148" t="str">
        <f>IF($L$2=Banka!F27,1," ")</f>
        <v xml:space="preserve"> </v>
      </c>
      <c r="U28" s="148" t="str">
        <f>IF($L$2=Banka!K27,1," ")</f>
        <v xml:space="preserve"> </v>
      </c>
      <c r="V28" s="148" t="str">
        <f>IF($L$2=BilProgA!F27,1," ")</f>
        <v xml:space="preserve"> </v>
      </c>
      <c r="W28" s="148" t="str">
        <f>IF($L$2=BilProgA!L27,1," ")</f>
        <v xml:space="preserve"> </v>
      </c>
      <c r="X28" s="148" t="str">
        <f>IF($L$2='Bilişim Güv'!F27,1," ")</f>
        <v xml:space="preserve"> </v>
      </c>
      <c r="Y28" s="148" t="str">
        <f>IF($L$2='Bilişim Güv'!L27,1," ")</f>
        <v xml:space="preserve"> </v>
      </c>
      <c r="Z28" s="148" t="str">
        <f>IF($L$2=SosGüv!F27,1," ")</f>
        <v xml:space="preserve"> </v>
      </c>
      <c r="AA28" s="148" t="str">
        <f>IF($L$2=SosGüv!L27,1," ")</f>
        <v xml:space="preserve"> </v>
      </c>
      <c r="AB28" s="148" t="str">
        <f t="shared" si="1"/>
        <v xml:space="preserve"> </v>
      </c>
      <c r="AC28" s="202">
        <v>0.625</v>
      </c>
      <c r="AD28" s="148" t="str">
        <f>IF($L$2=SosGüvİÖ!F28,1," ")</f>
        <v xml:space="preserve"> </v>
      </c>
      <c r="AE28" s="148" t="str">
        <f>IF($L$2=SosGüvİÖ!L28,1," ")</f>
        <v xml:space="preserve"> </v>
      </c>
      <c r="AF28" s="148" t="str">
        <f>IF($L$2=BankaİÖ!F27,1," ")</f>
        <v xml:space="preserve"> </v>
      </c>
      <c r="AG28" s="148" t="str">
        <f>IF($L$2=BankaİÖ!L27,1," ")</f>
        <v xml:space="preserve"> </v>
      </c>
      <c r="AH28" s="148" t="str">
        <f t="shared" si="2"/>
        <v xml:space="preserve"> </v>
      </c>
    </row>
    <row r="29" spans="1:34" s="120" customFormat="1" ht="10.5" customHeight="1" thickBot="1" x14ac:dyDescent="0.3">
      <c r="A29" s="458"/>
      <c r="B29" s="292">
        <v>0.66666666666666663</v>
      </c>
      <c r="C29" s="293" t="str">
        <f>IF(L$2=Çağrı!F28,Çağrı!C28,IF(L$2=Çağrı!L28,Çağrı!I28,IF(L$2=Muhasebe!F28,Muhasebe!C28,IF(L$2=Muhasebe!L28,Muhasebe!I28,IF(L$2=Banka!F28,Banka!C28,IF(L$2=Banka!L28,Banka!I28,IF(L$2=SosGüv!F28,SosGüv!C28,IF(L$2=SosGüv!L28,SosGüv!I28,IF(L$2=BilProgA!F28,BilProgA!C28,IF(L$2=BilProgA!L28,BilProgA!I28,IF(L$2='Bilişim Güv'!F28,'Bilişim Güv'!C28,IF(L$2='Bilişim Güv'!L28,'Bilişim Güv'!I28," "))))))))))))</f>
        <v xml:space="preserve"> </v>
      </c>
      <c r="D29" s="294" t="str">
        <f>IF(L$2=Çağrı!F28,Çağrı!D28,IF(L$2=Çağrı!L28,Çağrı!J28,IF(L$2=Muhasebe!F28,Muhasebe!D28,IF(L$2=Muhasebe!L28,Muhasebe!J28,IF(L$2=Banka!F28,Banka!D28,IF(L$2=Banka!L28,Banka!J28,IF(L$2=SosGüv!F28,SosGüv!D28,IF(L$2=SosGüv!L28,SosGüv!J28,IF(L$2=BilProgA!F28,BilProgA!D28,IF(L$2=BilProgA!L28,BilProgA!J28,IF(L$2='Bilişim Güv'!F28,'Bilişim Güv'!D28,IF(L$2='Bilişim Güv'!L28,'Bilişim Güv'!J28," "))))))))))))</f>
        <v xml:space="preserve"> </v>
      </c>
      <c r="E29" s="294" t="str">
        <f>IF(L$2=Çağrı!F28,Çağrı!E28,IF(L$2=Çağrı!L28,Çağrı!K28,IF(L$2=Muhasebe!F28,Muhasebe!E28,IF(L$2=Muhasebe!L28,Muhasebe!K28,IF(L$2=Banka!F28,Banka!E28,IF(L$2=Banka!L28,Banka!K28,IF(L$2=SosGüv!F28,SosGüv!E28,IF(L$2=SosGüv!L28,SosGüv!K28,IF(L$2=BilProgA!F28,BilProgA!E28,IF(L$2=BilProgA!L28,BilProgA!K28,IF(L$2='Bilişim Güv'!F28,'Bilişim Güv'!E28,IF(L$2='Bilişim Güv'!L28,'Bilişim Güv'!K28," "))))))))))))</f>
        <v xml:space="preserve"> </v>
      </c>
      <c r="F29" s="461"/>
      <c r="G29" s="292">
        <v>0.91666666666666596</v>
      </c>
      <c r="H29" s="295" t="str">
        <f>IF(L$2=BankaİÖ!F28,BankaİÖ!C28,IF(L$2=BankaİÖ!L28,BankaİÖ!I28,IF(L$2=SosGüvİÖ!F29,SosGüvİÖ!C29,IF(L$2=SosGüvİÖ!L29,SosGüvİÖ!I29," "))))</f>
        <v xml:space="preserve"> </v>
      </c>
      <c r="I29" s="296" t="str">
        <f>IF(L$2=BankaİÖ!F28,BankaİÖ!D28,IF(L$2=BankaİÖ!L28,BankaİÖ!J28,IF(L$2=SosGüvİÖ!F29,SosGüvİÖ!D29,IF(L$2=SosGüvİÖ!L29,SosGüvİÖ!J29," "))))</f>
        <v xml:space="preserve"> </v>
      </c>
      <c r="J29" s="297" t="str">
        <f>IF(L$2=BankaİÖ!F28,BankaİÖ!E28,IF(L$2=BankaİÖ!L28,BankaİÖ!K28,IF(L$2=SosGüvİÖ!F29,SosGüvİÖ!E29,IF(L$2=SosGüvİÖ!L29,SosGüvİÖ!K29," "))))</f>
        <v xml:space="preserve"> </v>
      </c>
      <c r="L29" s="257"/>
      <c r="M29" s="127" t="str">
        <f t="shared" si="0"/>
        <v xml:space="preserve"> </v>
      </c>
      <c r="N29" s="447"/>
      <c r="O29" s="155">
        <v>0.66666666666666663</v>
      </c>
      <c r="P29" s="159" t="str">
        <f>IF($L$2=Çağrı!F28,1," ")</f>
        <v xml:space="preserve"> </v>
      </c>
      <c r="Q29" s="159" t="str">
        <f>IF($L$2=Çağrı!L28,1," ")</f>
        <v xml:space="preserve"> </v>
      </c>
      <c r="R29" s="159" t="str">
        <f>IF($L$2=Muhasebe!F28,1," ")</f>
        <v xml:space="preserve"> </v>
      </c>
      <c r="S29" s="159" t="str">
        <f>IF($L$2=Muhasebe!L28,1," ")</f>
        <v xml:space="preserve"> </v>
      </c>
      <c r="T29" s="159" t="str">
        <f>IF($L$2=Banka!F28,1," ")</f>
        <v xml:space="preserve"> </v>
      </c>
      <c r="U29" s="159" t="str">
        <f>IF($L$2=Banka!K28,1," ")</f>
        <v xml:space="preserve"> </v>
      </c>
      <c r="V29" s="159" t="str">
        <f>IF($L$2=BilProgA!F28,1," ")</f>
        <v xml:space="preserve"> </v>
      </c>
      <c r="W29" s="159" t="str">
        <f>IF($L$2=BilProgA!L28,1," ")</f>
        <v xml:space="preserve"> </v>
      </c>
      <c r="X29" s="159" t="str">
        <f>IF($L$2='Bilişim Güv'!F28,1," ")</f>
        <v xml:space="preserve"> </v>
      </c>
      <c r="Y29" s="159" t="str">
        <f>IF($L$2='Bilişim Güv'!L28,1," ")</f>
        <v xml:space="preserve"> </v>
      </c>
      <c r="Z29" s="159" t="str">
        <f>IF($L$2=SosGüv!F28,1," ")</f>
        <v xml:space="preserve"> </v>
      </c>
      <c r="AA29" s="159" t="str">
        <f>IF($L$2=SosGüv!L28,1," ")</f>
        <v xml:space="preserve"> </v>
      </c>
      <c r="AB29" s="159" t="str">
        <f t="shared" si="1"/>
        <v xml:space="preserve"> </v>
      </c>
      <c r="AC29" s="203">
        <v>0.66666666666666663</v>
      </c>
      <c r="AD29" s="159" t="str">
        <f>IF($L$2=SosGüvİÖ!F29,1," ")</f>
        <v xml:space="preserve"> </v>
      </c>
      <c r="AE29" s="159" t="str">
        <f>IF($L$2=SosGüvİÖ!L29,1," ")</f>
        <v xml:space="preserve"> </v>
      </c>
      <c r="AF29" s="159" t="str">
        <f>IF($L$2=BankaİÖ!F28,1," ")</f>
        <v xml:space="preserve"> </v>
      </c>
      <c r="AG29" s="159" t="str">
        <f>IF($L$2=BankaİÖ!L28,1," ")</f>
        <v xml:space="preserve"> </v>
      </c>
      <c r="AH29" s="159" t="str">
        <f t="shared" si="2"/>
        <v xml:space="preserve"> </v>
      </c>
    </row>
    <row r="30" spans="1:34" s="120" customFormat="1" ht="10.5" customHeight="1" x14ac:dyDescent="0.25">
      <c r="A30" s="464" t="s">
        <v>7</v>
      </c>
      <c r="B30" s="298">
        <v>0.375</v>
      </c>
      <c r="C30" s="281" t="str">
        <f>IF(L$2=Çağrı!F29,Çağrı!C29,IF(L$2=Çağrı!L29,Çağrı!I29,IF(L$2=Muhasebe!F29,Muhasebe!C29,IF(L$2=Muhasebe!L29,Muhasebe!I29,IF(L$2=Banka!F29,Banka!C29,IF(L$2=Banka!L29,Banka!I29,IF(L$2=SosGüv!F29,SosGüv!C29,IF(L$2=SosGüv!L29,SosGüv!I29,IF(L$2=BilProgA!F29,BilProgA!C29,IF(L$2=BilProgA!L29,BilProgA!I29,IF(L$2='Bilişim Güv'!F29,'Bilişim Güv'!C29,IF(L$2='Bilişim Güv'!L29,'Bilişim Güv'!I29," "))))))))))))</f>
        <v>BAN123</v>
      </c>
      <c r="D30" s="282" t="str">
        <f>IF(L$2=Çağrı!F29,Çağrı!D29,IF(L$2=Çağrı!L29,Çağrı!J29,IF(L$2=Muhasebe!F29,Muhasebe!D29,IF(L$2=Muhasebe!L29,Muhasebe!J29,IF(L$2=Banka!F29,Banka!D29,IF(L$2=Banka!L29,Banka!J29,IF(L$2=SosGüv!F29,SosGüv!D29,IF(L$2=SosGüv!L29,SosGüv!J29,IF(L$2=BilProgA!F29,BilProgA!D29,IF(L$2=BilProgA!L29,BilProgA!J29,IF(L$2='Bilişim Güv'!F29,'Bilişim Güv'!D29,IF(L$2='Bilişim Güv'!L29,'Bilişim Güv'!J29," "))))))))))))</f>
        <v>Genel Bankacılık</v>
      </c>
      <c r="E30" s="282" t="str">
        <f>IF(L$2=Çağrı!F29,Çağrı!E29,IF(L$2=Çağrı!L29,Çağrı!K29,IF(L$2=Muhasebe!F29,Muhasebe!E29,IF(L$2=Muhasebe!L29,Muhasebe!K29,IF(L$2=Banka!F29,Banka!E29,IF(L$2=Banka!L29,Banka!K29,IF(L$2=SosGüv!F29,SosGüv!E29,IF(L$2=SosGüv!L29,SosGüv!K29,IF(L$2=BilProgA!F29,BilProgA!E29,IF(L$2=BilProgA!L29,BilProgA!K29,IF(L$2='Bilişim Güv'!F29,'Bilişim Güv'!E29,IF(L$2='Bilişim Güv'!L29,'Bilişim Güv'!K29," "))))))))))))</f>
        <v>Öğr. Gör. ABDULKADİR ERYILMAZ</v>
      </c>
      <c r="F30" s="466" t="s">
        <v>7</v>
      </c>
      <c r="G30" s="298">
        <v>0.625</v>
      </c>
      <c r="H30" s="299" t="str">
        <f>IF(L$2=BankaİÖ!F29,BankaİÖ!C29,IF(L$2=BankaİÖ!L29,BankaİÖ!I29,IF(L$2=SosGüvİÖ!F30,SosGüvİÖ!C30,IF(L$2=SosGüvİÖ!L30,SosGüvİÖ!I30," "))))</f>
        <v>BAN123</v>
      </c>
      <c r="I30" s="300" t="str">
        <f>IF(L$2=BankaİÖ!F29,BankaİÖ!D29,IF(L$2=BankaİÖ!L29,BankaİÖ!J29,IF(L$2=SosGüvİÖ!F30,SosGüvİÖ!D30,IF(L$2=SosGüvİÖ!L30,SosGüvİÖ!J30," "))))</f>
        <v>Genel Bankacılık</v>
      </c>
      <c r="J30" s="301" t="str">
        <f>IF(L$2=BankaİÖ!F29,BankaİÖ!E29,IF(L$2=BankaİÖ!L29,BankaİÖ!K29,IF(L$2=SosGüvİÖ!F30,SosGüvİÖ!E30,IF(L$2=SosGüvİÖ!L30,SosGüvİÖ!K30," "))))</f>
        <v>Öğr. Gör. ABDULKADİR ERYILMAZ</v>
      </c>
      <c r="L30" s="257"/>
      <c r="M30" s="127" t="str">
        <f t="shared" si="0"/>
        <v xml:space="preserve"> </v>
      </c>
      <c r="N30" s="445" t="s">
        <v>7</v>
      </c>
      <c r="O30" s="128">
        <v>0.375</v>
      </c>
      <c r="P30" s="131" t="str">
        <f>IF($L$2=Çağrı!F29,1," ")</f>
        <v xml:space="preserve"> </v>
      </c>
      <c r="Q30" s="131" t="str">
        <f>IF($L$2=Çağrı!L29,1," ")</f>
        <v xml:space="preserve"> </v>
      </c>
      <c r="R30" s="131" t="str">
        <f>IF($L$2=Muhasebe!F32,1," ")</f>
        <v xml:space="preserve"> </v>
      </c>
      <c r="S30" s="131" t="str">
        <f>IF($L$2=Muhasebe!L29,1," ")</f>
        <v xml:space="preserve"> </v>
      </c>
      <c r="T30" s="131">
        <f>IF($L$2=Banka!F29,1," ")</f>
        <v>1</v>
      </c>
      <c r="U30" s="131" t="str">
        <f>IF($L$2=Banka!K29,1," ")</f>
        <v xml:space="preserve"> </v>
      </c>
      <c r="V30" s="131" t="str">
        <f>IF($L$2=BilProgA!F29,1," ")</f>
        <v xml:space="preserve"> </v>
      </c>
      <c r="W30" s="131" t="str">
        <f>IF($L$2=BilProgA!L29,1," ")</f>
        <v xml:space="preserve"> </v>
      </c>
      <c r="X30" s="131" t="str">
        <f>IF($L$2='Bilişim Güv'!F29,1," ")</f>
        <v xml:space="preserve"> </v>
      </c>
      <c r="Y30" s="131" t="str">
        <f>IF($L$2='Bilişim Güv'!L29,1," ")</f>
        <v xml:space="preserve"> </v>
      </c>
      <c r="Z30" s="131" t="str">
        <f>IF($L$2=SosGüv!F29,1," ")</f>
        <v xml:space="preserve"> </v>
      </c>
      <c r="AA30" s="131" t="str">
        <f>IF($L$2=SosGüv!L29,1," ")</f>
        <v xml:space="preserve"> </v>
      </c>
      <c r="AB30" s="131" t="str">
        <f t="shared" si="1"/>
        <v xml:space="preserve"> </v>
      </c>
      <c r="AC30" s="200">
        <v>0.70833333333333337</v>
      </c>
      <c r="AD30" s="131" t="str">
        <f>IF($L$2=SosGüvİÖ!F30,1," ")</f>
        <v xml:space="preserve"> </v>
      </c>
      <c r="AE30" s="131" t="str">
        <f>IF($L$2=SosGüvİÖ!L30,1," ")</f>
        <v xml:space="preserve"> </v>
      </c>
      <c r="AF30" s="131">
        <f>IF($L$2=BankaİÖ!F29,1," ")</f>
        <v>1</v>
      </c>
      <c r="AG30" s="131" t="str">
        <f>IF($L$2=BankaİÖ!L29,1," ")</f>
        <v xml:space="preserve"> </v>
      </c>
      <c r="AH30" s="265" t="str">
        <f t="shared" si="2"/>
        <v xml:space="preserve"> </v>
      </c>
    </row>
    <row r="31" spans="1:34" s="120" customFormat="1" ht="10.5" customHeight="1" x14ac:dyDescent="0.25">
      <c r="A31" s="457"/>
      <c r="B31" s="280">
        <v>0.41319444444444442</v>
      </c>
      <c r="C31" s="281" t="str">
        <f>IF(L$2=Çağrı!F30,Çağrı!C30,IF(L$2=Çağrı!L30,Çağrı!I30,IF(L$2=Muhasebe!F30,Muhasebe!C30,IF(L$2=Muhasebe!L30,Muhasebe!I30,IF(L$2=Banka!F30,Banka!C30,IF(L$2=Banka!L30,Banka!I30,IF(L$2=SosGüv!F30,SosGüv!C30,IF(L$2=SosGüv!L30,SosGüv!I30,IF(L$2=BilProgA!F30,BilProgA!C30,IF(L$2=BilProgA!L30,BilProgA!I30,IF(L$2='Bilişim Güv'!F30,'Bilişim Güv'!C30,IF(L$2='Bilişim Güv'!L30,'Bilişim Güv'!I30," "))))))))))))</f>
        <v>BAN123</v>
      </c>
      <c r="D31" s="282" t="str">
        <f>IF(L$2=Çağrı!F30,Çağrı!D30,IF(L$2=Çağrı!L30,Çağrı!J30,IF(L$2=Muhasebe!F30,Muhasebe!D30,IF(L$2=Muhasebe!L30,Muhasebe!J30,IF(L$2=Banka!F30,Banka!D30,IF(L$2=Banka!L30,Banka!J30,IF(L$2=SosGüv!F30,SosGüv!D30,IF(L$2=SosGüv!L30,SosGüv!J30,IF(L$2=BilProgA!F30,BilProgA!D30,IF(L$2=BilProgA!L30,BilProgA!J30,IF(L$2='Bilişim Güv'!F30,'Bilişim Güv'!D30,IF(L$2='Bilişim Güv'!L30,'Bilişim Güv'!J30," "))))))))))))</f>
        <v>Genel Bankacılık</v>
      </c>
      <c r="E31" s="282" t="str">
        <f>IF(L$2=Çağrı!F30,Çağrı!E30,IF(L$2=Çağrı!L30,Çağrı!K30,IF(L$2=Muhasebe!F30,Muhasebe!E30,IF(L$2=Muhasebe!L30,Muhasebe!K30,IF(L$2=Banka!F30,Banka!E30,IF(L$2=Banka!L30,Banka!K30,IF(L$2=SosGüv!F30,SosGüv!E30,IF(L$2=SosGüv!L30,SosGüv!K30,IF(L$2=BilProgA!F30,BilProgA!E30,IF(L$2=BilProgA!L30,BilProgA!K30,IF(L$2='Bilişim Güv'!F30,'Bilişim Güv'!E30,IF(L$2='Bilişim Güv'!L30,'Bilişim Güv'!K30," "))))))))))))</f>
        <v>Öğr. Gör. ABDULKADİR ERYILMAZ</v>
      </c>
      <c r="F31" s="460"/>
      <c r="G31" s="280">
        <v>0.66666666666666663</v>
      </c>
      <c r="H31" s="283" t="str">
        <f>IF(L$2=BankaİÖ!F30,BankaİÖ!C30,IF(L$2=BankaİÖ!L30,BankaİÖ!I30,IF(L$2=SosGüvİÖ!F31,SosGüvİÖ!C31,IF(L$2=SosGüvİÖ!L31,SosGüvİÖ!I31," "))))</f>
        <v>BAN123</v>
      </c>
      <c r="I31" s="284" t="str">
        <f>IF(L$2=BankaİÖ!F30,BankaİÖ!D30,IF(L$2=BankaİÖ!L30,BankaİÖ!J30,IF(L$2=SosGüvİÖ!F31,SosGüvİÖ!D31,IF(L$2=SosGüvİÖ!L31,SosGüvİÖ!J31," "))))</f>
        <v>Genel Bankacılık</v>
      </c>
      <c r="J31" s="285" t="str">
        <f>IF(L$2=BankaİÖ!F30,BankaİÖ!E30,IF(L$2=BankaİÖ!L30,BankaİÖ!K30,IF(L$2=SosGüvİÖ!F31,SosGüvİÖ!E31,IF(L$2=SosGüvİÖ!L31,SosGüvİÖ!K31," "))))</f>
        <v>Öğr. Gör. ABDULKADİR ERYILMAZ</v>
      </c>
      <c r="L31" s="257"/>
      <c r="M31" s="127" t="str">
        <f t="shared" si="0"/>
        <v>Gündüzde   Çakışma var</v>
      </c>
      <c r="N31" s="446"/>
      <c r="O31" s="138">
        <v>0.41319444444444442</v>
      </c>
      <c r="P31" s="142" t="str">
        <f>IF($L$2=Çağrı!F30,1," ")</f>
        <v xml:space="preserve"> </v>
      </c>
      <c r="Q31" s="142" t="str">
        <f>IF($L$2=Çağrı!L30,1," ")</f>
        <v xml:space="preserve"> </v>
      </c>
      <c r="R31" s="142">
        <f>IF($L$2=Muhasebe!F33,1," ")</f>
        <v>1</v>
      </c>
      <c r="S31" s="142" t="str">
        <f>IF($L$2=Muhasebe!L30,1," ")</f>
        <v xml:space="preserve"> </v>
      </c>
      <c r="T31" s="142">
        <f>IF($L$2=Banka!F30,1," ")</f>
        <v>1</v>
      </c>
      <c r="U31" s="142" t="str">
        <f>IF($L$2=Banka!K30,1," ")</f>
        <v xml:space="preserve"> </v>
      </c>
      <c r="V31" s="142" t="str">
        <f>IF($L$2=BilProgA!F30,1," ")</f>
        <v xml:space="preserve"> </v>
      </c>
      <c r="W31" s="142" t="str">
        <f>IF($L$2=BilProgA!L30,1," ")</f>
        <v xml:space="preserve"> </v>
      </c>
      <c r="X31" s="142" t="str">
        <f>IF($L$2='Bilişim Güv'!F30,1," ")</f>
        <v xml:space="preserve"> </v>
      </c>
      <c r="Y31" s="142" t="str">
        <f>IF($L$2='Bilişim Güv'!L30,1," ")</f>
        <v xml:space="preserve"> </v>
      </c>
      <c r="Z31" s="142" t="str">
        <f>IF($L$2=SosGüv!F30,1," ")</f>
        <v xml:space="preserve"> </v>
      </c>
      <c r="AA31" s="142" t="str">
        <f>IF($L$2=SosGüv!L30,1," ")</f>
        <v xml:space="preserve"> </v>
      </c>
      <c r="AB31" s="142" t="str">
        <f t="shared" si="1"/>
        <v>Gündüzde</v>
      </c>
      <c r="AC31" s="201">
        <v>0.75</v>
      </c>
      <c r="AD31" s="142" t="str">
        <f>IF($L$2=SosGüvİÖ!F31,1," ")</f>
        <v xml:space="preserve"> </v>
      </c>
      <c r="AE31" s="142" t="str">
        <f>IF($L$2=SosGüvİÖ!L31,1," ")</f>
        <v xml:space="preserve"> </v>
      </c>
      <c r="AF31" s="142">
        <f>IF($L$2=BankaİÖ!F30,1," ")</f>
        <v>1</v>
      </c>
      <c r="AG31" s="142" t="str">
        <f>IF($L$2=BankaİÖ!L30,1," ")</f>
        <v xml:space="preserve"> </v>
      </c>
      <c r="AH31" s="266" t="str">
        <f t="shared" si="2"/>
        <v xml:space="preserve"> </v>
      </c>
    </row>
    <row r="32" spans="1:34" s="120" customFormat="1" ht="10.5" customHeight="1" x14ac:dyDescent="0.25">
      <c r="A32" s="457"/>
      <c r="B32" s="280">
        <v>0.4513888888888889</v>
      </c>
      <c r="C32" s="281" t="str">
        <f>IF(L$2=Çağrı!F31,Çağrı!C31,IF(L$2=Çağrı!L31,Çağrı!I31,IF(L$2=Muhasebe!F31,Muhasebe!C31,IF(L$2=Muhasebe!L31,Muhasebe!I31,IF(L$2=Banka!F31,Banka!C31,IF(L$2=Banka!L31,Banka!I31,IF(L$2=SosGüv!F31,SosGüv!C31,IF(L$2=SosGüv!L31,SosGüv!I31,IF(L$2=BilProgA!F31,BilProgA!C31,IF(L$2=BilProgA!L31,BilProgA!I31,IF(L$2='Bilişim Güv'!F31,'Bilişim Güv'!C31,IF(L$2='Bilişim Güv'!L31,'Bilişim Güv'!I31," "))))))))))))</f>
        <v xml:space="preserve"> </v>
      </c>
      <c r="D32" s="282" t="str">
        <f>IF(L$2=Çağrı!F31,Çağrı!D31,IF(L$2=Çağrı!L31,Çağrı!J31,IF(L$2=Muhasebe!F31,Muhasebe!D31,IF(L$2=Muhasebe!L31,Muhasebe!J31,IF(L$2=Banka!F31,Banka!D31,IF(L$2=Banka!L31,Banka!J31,IF(L$2=SosGüv!F31,SosGüv!D31,IF(L$2=SosGüv!L31,SosGüv!J31,IF(L$2=BilProgA!F31,BilProgA!D31,IF(L$2=BilProgA!L31,BilProgA!J31,IF(L$2='Bilişim Güv'!F31,'Bilişim Güv'!D31,IF(L$2='Bilişim Güv'!L31,'Bilişim Güv'!J31," "))))))))))))</f>
        <v xml:space="preserve"> </v>
      </c>
      <c r="E32" s="282" t="str">
        <f>IF(L$2=Çağrı!F31,Çağrı!E31,IF(L$2=Çağrı!L31,Çağrı!K31,IF(L$2=Muhasebe!F31,Muhasebe!E31,IF(L$2=Muhasebe!L31,Muhasebe!K31,IF(L$2=Banka!F31,Banka!E31,IF(L$2=Banka!L31,Banka!K31,IF(L$2=SosGüv!F31,SosGüv!E31,IF(L$2=SosGüv!L31,SosGüv!K31,IF(L$2=BilProgA!F31,BilProgA!E31,IF(L$2=BilProgA!L31,BilProgA!K31,IF(L$2='Bilişim Güv'!F31,'Bilişim Güv'!E31,IF(L$2='Bilişim Güv'!L31,'Bilişim Güv'!K31," "))))))))))))</f>
        <v xml:space="preserve"> </v>
      </c>
      <c r="F32" s="460"/>
      <c r="G32" s="280">
        <v>0.70833333333333304</v>
      </c>
      <c r="H32" s="283" t="str">
        <f>IF(L$2=BankaİÖ!F31,BankaİÖ!C31,IF(L$2=BankaİÖ!L31,BankaİÖ!I31,IF(L$2=SosGüvİÖ!F32,SosGüvİÖ!C32,IF(L$2=SosGüvİÖ!L32,SosGüvİÖ!I32," "))))</f>
        <v xml:space="preserve"> </v>
      </c>
      <c r="I32" s="284" t="str">
        <f>IF(L$2=BankaİÖ!F31,BankaİÖ!D31,IF(L$2=BankaİÖ!L31,BankaİÖ!J31,IF(L$2=SosGüvİÖ!F32,SosGüvİÖ!D32,IF(L$2=SosGüvİÖ!L32,SosGüvİÖ!J32," "))))</f>
        <v xml:space="preserve"> </v>
      </c>
      <c r="J32" s="285" t="str">
        <f>IF(L$2=BankaİÖ!F31,BankaİÖ!E31,IF(L$2=BankaİÖ!L31,BankaİÖ!K31,IF(L$2=SosGüvİÖ!F32,SosGüvİÖ!E32,IF(L$2=SosGüvİÖ!L32,SosGüvİÖ!K32," "))))</f>
        <v xml:space="preserve"> </v>
      </c>
      <c r="L32" s="257"/>
      <c r="M32" s="127" t="str">
        <f t="shared" si="0"/>
        <v xml:space="preserve"> </v>
      </c>
      <c r="N32" s="446"/>
      <c r="O32" s="145">
        <v>0.4513888888888889</v>
      </c>
      <c r="P32" s="148" t="str">
        <f>IF($L$2=Çağrı!F31,1," ")</f>
        <v xml:space="preserve"> </v>
      </c>
      <c r="Q32" s="148" t="str">
        <f>IF($L$2=Çağrı!L31,1," ")</f>
        <v xml:space="preserve"> </v>
      </c>
      <c r="R32" s="148">
        <f>IF($L$2=Muhasebe!F34,1," ")</f>
        <v>1</v>
      </c>
      <c r="S32" s="148" t="str">
        <f>IF($L$2=Muhasebe!L31,1," ")</f>
        <v xml:space="preserve"> </v>
      </c>
      <c r="T32" s="148" t="str">
        <f>IF($L$2=Banka!F31,1," ")</f>
        <v xml:space="preserve"> </v>
      </c>
      <c r="U32" s="148" t="str">
        <f>IF($L$2=Banka!K31,1," ")</f>
        <v xml:space="preserve"> </v>
      </c>
      <c r="V32" s="148" t="str">
        <f>IF($L$2=BilProgA!F31,1," ")</f>
        <v xml:space="preserve"> </v>
      </c>
      <c r="W32" s="148" t="str">
        <f>IF($L$2=BilProgA!L31,1," ")</f>
        <v xml:space="preserve"> </v>
      </c>
      <c r="X32" s="148" t="str">
        <f>IF($L$2='Bilişim Güv'!F31,1," ")</f>
        <v xml:space="preserve"> </v>
      </c>
      <c r="Y32" s="148" t="str">
        <f>IF($L$2='Bilişim Güv'!L31,1," ")</f>
        <v xml:space="preserve"> </v>
      </c>
      <c r="Z32" s="148" t="str">
        <f>IF($L$2=SosGüv!F31,1," ")</f>
        <v xml:space="preserve"> </v>
      </c>
      <c r="AA32" s="148" t="str">
        <f>IF($L$2=SosGüv!L31,1," ")</f>
        <v xml:space="preserve"> </v>
      </c>
      <c r="AB32" s="148" t="str">
        <f t="shared" si="1"/>
        <v xml:space="preserve"> </v>
      </c>
      <c r="AC32" s="202">
        <v>0.79166666666666663</v>
      </c>
      <c r="AD32" s="148" t="str">
        <f>IF($L$2=SosGüvİÖ!F32,1," ")</f>
        <v xml:space="preserve"> </v>
      </c>
      <c r="AE32" s="148" t="str">
        <f>IF($L$2=SosGüvİÖ!L32,1," ")</f>
        <v xml:space="preserve"> </v>
      </c>
      <c r="AF32" s="148" t="str">
        <f>IF($L$2=BankaİÖ!F31,1," ")</f>
        <v xml:space="preserve"> </v>
      </c>
      <c r="AG32" s="148" t="str">
        <f>IF($L$2=BankaİÖ!L31,1," ")</f>
        <v xml:space="preserve"> </v>
      </c>
      <c r="AH32" s="267" t="str">
        <f t="shared" si="2"/>
        <v xml:space="preserve"> </v>
      </c>
    </row>
    <row r="33" spans="1:34" s="120" customFormat="1" ht="10.5" customHeight="1" x14ac:dyDescent="0.25">
      <c r="A33" s="457"/>
      <c r="B33" s="280">
        <v>0.48958333333333331</v>
      </c>
      <c r="C33" s="281" t="str">
        <f>IF(L$2=Çağrı!F32,Çağrı!C32,IF(L$2=Çağrı!L32,Çağrı!I32,IF(L$2=Muhasebe!F32,Muhasebe!C32,IF(L$2=Muhasebe!L32,Muhasebe!I32,IF(L$2=Banka!F32,Banka!C32,IF(L$2=Banka!L32,Banka!I32,IF(L$2=SosGüv!F32,SosGüv!C32,IF(L$2=SosGüv!L32,SosGüv!I32,IF(L$2=BilProgA!F32,BilProgA!C32,IF(L$2=BilProgA!L32,BilProgA!I32,IF(L$2='Bilişim Güv'!F32,'Bilişim Güv'!C32,IF(L$2='Bilişim Güv'!L32,'Bilişim Güv'!I32," "))))))))))))</f>
        <v xml:space="preserve"> </v>
      </c>
      <c r="D33" s="282" t="str">
        <f>IF(L$2=Çağrı!F32,Çağrı!D32,IF(L$2=Çağrı!L32,Çağrı!J32,IF(L$2=Muhasebe!F32,Muhasebe!D32,IF(L$2=Muhasebe!L32,Muhasebe!J32,IF(L$2=Banka!F32,Banka!D32,IF(L$2=Banka!L32,Banka!J32,IF(L$2=SosGüv!F32,SosGüv!D32,IF(L$2=SosGüv!L32,SosGüv!J32,IF(L$2=BilProgA!F32,BilProgA!D32,IF(L$2=BilProgA!L32,BilProgA!J32,IF(L$2='Bilişim Güv'!F32,'Bilişim Güv'!D32,IF(L$2='Bilişim Güv'!L32,'Bilişim Güv'!J32," "))))))))))))</f>
        <v xml:space="preserve"> </v>
      </c>
      <c r="E33" s="282" t="str">
        <f>IF(L$2=Çağrı!F32,Çağrı!E32,IF(L$2=Çağrı!L32,Çağrı!K32,IF(L$2=Muhasebe!F32,Muhasebe!E32,IF(L$2=Muhasebe!L32,Muhasebe!K32,IF(L$2=Banka!F32,Banka!E32,IF(L$2=Banka!L32,Banka!K32,IF(L$2=SosGüv!F32,SosGüv!E32,IF(L$2=SosGüv!L32,SosGüv!K32,IF(L$2=BilProgA!F32,BilProgA!E32,IF(L$2=BilProgA!L32,BilProgA!K32,IF(L$2='Bilişim Güv'!F32,'Bilişim Güv'!E32,IF(L$2='Bilişim Güv'!L32,'Bilişim Güv'!K32," "))))))))))))</f>
        <v xml:space="preserve"> </v>
      </c>
      <c r="F33" s="460"/>
      <c r="G33" s="280">
        <v>0.75</v>
      </c>
      <c r="H33" s="283" t="str">
        <f>IF(L$2=BankaİÖ!F32,BankaİÖ!C32,IF(L$2=BankaİÖ!L32,BankaİÖ!I32,IF(L$2=SosGüvİÖ!F33,SosGüvİÖ!C33,IF(L$2=SosGüvİÖ!L33,SosGüvİÖ!I33," "))))</f>
        <v xml:space="preserve"> </v>
      </c>
      <c r="I33" s="284" t="str">
        <f>IF(L$2=BankaİÖ!F32,BankaİÖ!D32,IF(L$2=BankaİÖ!L32,BankaİÖ!J32,IF(L$2=SosGüvİÖ!F33,SosGüvİÖ!D33,IF(L$2=SosGüvİÖ!L33,SosGüvİÖ!J33," "))))</f>
        <v xml:space="preserve"> </v>
      </c>
      <c r="J33" s="285" t="str">
        <f>IF(L$2=BankaİÖ!F32,BankaİÖ!E32,IF(L$2=BankaİÖ!L32,BankaİÖ!K32,IF(L$2=SosGüvİÖ!F33,SosGüvİÖ!E33,IF(L$2=SosGüvİÖ!L33,SosGüvİÖ!K33," "))))</f>
        <v xml:space="preserve"> </v>
      </c>
      <c r="L33" s="257"/>
      <c r="M33" s="127" t="str">
        <f t="shared" si="0"/>
        <v xml:space="preserve"> </v>
      </c>
      <c r="N33" s="446"/>
      <c r="O33" s="138">
        <v>0.48958333333333331</v>
      </c>
      <c r="P33" s="142" t="str">
        <f>IF($L$2=Çağrı!F32,1," ")</f>
        <v xml:space="preserve"> </v>
      </c>
      <c r="Q33" s="142" t="str">
        <f>IF($L$2=Çağrı!L32,1," ")</f>
        <v xml:space="preserve"> </v>
      </c>
      <c r="R33" s="142" t="str">
        <f>IF($L$2=Muhasebe!F35,1," ")</f>
        <v xml:space="preserve"> </v>
      </c>
      <c r="S33" s="142" t="str">
        <f>IF($L$2=Muhasebe!L32,1," ")</f>
        <v xml:space="preserve"> </v>
      </c>
      <c r="T33" s="142" t="str">
        <f>IF($L$2=Banka!F32,1," ")</f>
        <v xml:space="preserve"> </v>
      </c>
      <c r="U33" s="142" t="str">
        <f>IF($L$2=Banka!K32,1," ")</f>
        <v xml:space="preserve"> </v>
      </c>
      <c r="V33" s="142" t="str">
        <f>IF($L$2=BilProgA!F32,1," ")</f>
        <v xml:space="preserve"> </v>
      </c>
      <c r="W33" s="142" t="str">
        <f>IF($L$2=BilProgA!L32,1," ")</f>
        <v xml:space="preserve"> </v>
      </c>
      <c r="X33" s="142" t="str">
        <f>IF($L$2='Bilişim Güv'!F32,1," ")</f>
        <v xml:space="preserve"> </v>
      </c>
      <c r="Y33" s="142" t="str">
        <f>IF($L$2='Bilişim Güv'!L32,1," ")</f>
        <v xml:space="preserve"> </v>
      </c>
      <c r="Z33" s="142" t="str">
        <f>IF($L$2=SosGüv!F32,1," ")</f>
        <v xml:space="preserve"> </v>
      </c>
      <c r="AA33" s="142" t="str">
        <f>IF($L$2=SosGüv!L32,1," ")</f>
        <v xml:space="preserve"> </v>
      </c>
      <c r="AB33" s="142" t="str">
        <f t="shared" si="1"/>
        <v xml:space="preserve"> </v>
      </c>
      <c r="AC33" s="201">
        <v>0.83333333333333337</v>
      </c>
      <c r="AD33" s="142" t="str">
        <f>IF($L$2=SosGüvİÖ!F33,1," ")</f>
        <v xml:space="preserve"> </v>
      </c>
      <c r="AE33" s="142" t="str">
        <f>IF($L$2=SosGüvİÖ!L33,1," ")</f>
        <v xml:space="preserve"> </v>
      </c>
      <c r="AF33" s="142" t="str">
        <f>IF($L$2=BankaİÖ!F32,1," ")</f>
        <v xml:space="preserve"> </v>
      </c>
      <c r="AG33" s="142" t="str">
        <f>IF($L$2=BankaİÖ!L32,1," ")</f>
        <v xml:space="preserve"> </v>
      </c>
      <c r="AH33" s="266" t="str">
        <f t="shared" si="2"/>
        <v xml:space="preserve"> </v>
      </c>
    </row>
    <row r="34" spans="1:34" s="120" customFormat="1" ht="10.5" customHeight="1" x14ac:dyDescent="0.25">
      <c r="A34" s="457"/>
      <c r="B34" s="280">
        <v>0.54166666666666663</v>
      </c>
      <c r="C34" s="281" t="str">
        <f>IF(L$2=Çağrı!F33,Çağrı!C33,IF(L$2=Çağrı!L33,Çağrı!I33,IF(L$2=Muhasebe!F33,Muhasebe!C33,IF(L$2=Muhasebe!L33,Muhasebe!I33,IF(L$2=Banka!F33,Banka!C33,IF(L$2=Banka!L33,Banka!I33,IF(L$2=SosGüv!F33,SosGüv!C33,IF(L$2=SosGüv!L33,SosGüv!I33,IF(L$2=BilProgA!F33,BilProgA!C33,IF(L$2=BilProgA!L33,BilProgA!I33,IF(L$2='Bilişim Güv'!F33,'Bilişim Güv'!C33,IF(L$2='Bilişim Güv'!L33,'Bilişim Güv'!I33," "))))))))))))</f>
        <v>MUV131</v>
      </c>
      <c r="D34" s="282" t="str">
        <f>IF(L$2=Çağrı!F33,Çağrı!D33,IF(L$2=Çağrı!L33,Çağrı!J33,IF(L$2=Muhasebe!F33,Muhasebe!D33,IF(L$2=Muhasebe!L33,Muhasebe!J33,IF(L$2=Banka!F33,Banka!D33,IF(L$2=Banka!L33,Banka!J33,IF(L$2=SosGüv!F33,SosGüv!D33,IF(L$2=SosGüv!L33,SosGüv!J33,IF(L$2=BilProgA!F33,BilProgA!D33,IF(L$2=BilProgA!L33,BilProgA!J33,IF(L$2='Bilişim Güv'!F33,'Bilişim Güv'!D33,IF(L$2='Bilişim Güv'!L33,'Bilişim Güv'!J33," "))))))))))))</f>
        <v>İş Sağlığı ve Güvenliği</v>
      </c>
      <c r="E34" s="282" t="str">
        <f>IF(L$2=Çağrı!F33,Çağrı!E33,IF(L$2=Çağrı!L33,Çağrı!K33,IF(L$2=Muhasebe!F33,Muhasebe!E33,IF(L$2=Muhasebe!L33,Muhasebe!K33,IF(L$2=Banka!F33,Banka!E33,IF(L$2=Banka!L33,Banka!K33,IF(L$2=SosGüv!F33,SosGüv!E33,IF(L$2=SosGüv!L33,SosGüv!K33,IF(L$2=BilProgA!F33,BilProgA!E33,IF(L$2=BilProgA!L33,BilProgA!K33,IF(L$2='Bilişim Güv'!F33,'Bilişim Güv'!E33,IF(L$2='Bilişim Güv'!L33,'Bilişim Güv'!K33," "))))))))))))</f>
        <v>Öğr. Gör. ASLI TOSYALI</v>
      </c>
      <c r="F34" s="460"/>
      <c r="G34" s="280">
        <v>0.79166666666666696</v>
      </c>
      <c r="H34" s="283" t="str">
        <f>IF(L$2=BankaİÖ!F33,BankaİÖ!C33,IF(L$2=BankaİÖ!L33,BankaİÖ!I33,IF(L$2=SosGüvİÖ!F34,SosGüvİÖ!C34,IF(L$2=SosGüvİÖ!L34,SosGüvİÖ!I34," "))))</f>
        <v xml:space="preserve"> </v>
      </c>
      <c r="I34" s="284" t="str">
        <f>IF(L$2=BankaİÖ!F33,BankaİÖ!D33,IF(L$2=BankaİÖ!L33,BankaİÖ!J33,IF(L$2=SosGüvİÖ!F34,SosGüvİÖ!D34,IF(L$2=SosGüvİÖ!L34,SosGüvİÖ!J34," "))))</f>
        <v xml:space="preserve"> </v>
      </c>
      <c r="J34" s="285" t="str">
        <f>IF(L$2=BankaİÖ!F33,BankaİÖ!E33,IF(L$2=BankaİÖ!L33,BankaİÖ!K33,IF(L$2=SosGüvİÖ!F34,SosGüvİÖ!E34,IF(L$2=SosGüvİÖ!L34,SosGüvİÖ!K34," "))))</f>
        <v xml:space="preserve"> </v>
      </c>
      <c r="L34" s="257"/>
      <c r="M34" s="127" t="str">
        <f t="shared" si="0"/>
        <v xml:space="preserve"> </v>
      </c>
      <c r="N34" s="446"/>
      <c r="O34" s="145">
        <v>0.54166666666666663</v>
      </c>
      <c r="P34" s="148" t="str">
        <f>IF($L$2=Çağrı!F33,1," ")</f>
        <v xml:space="preserve"> </v>
      </c>
      <c r="Q34" s="148" t="str">
        <f>IF($L$2=Çağrı!L33,1," ")</f>
        <v xml:space="preserve"> </v>
      </c>
      <c r="R34" s="148" t="str">
        <f>IF($L$2=Muhasebe!F36,1," ")</f>
        <v xml:space="preserve"> </v>
      </c>
      <c r="S34" s="148" t="str">
        <f>IF($L$2=Muhasebe!L33,1," ")</f>
        <v xml:space="preserve"> </v>
      </c>
      <c r="T34" s="148" t="str">
        <f>IF($L$2=Banka!F33,1," ")</f>
        <v xml:space="preserve"> </v>
      </c>
      <c r="U34" s="148" t="str">
        <f>IF($L$2=Banka!K33,1," ")</f>
        <v xml:space="preserve"> </v>
      </c>
      <c r="V34" s="148" t="str">
        <f>IF($L$2=BilProgA!F33,1," ")</f>
        <v xml:space="preserve"> </v>
      </c>
      <c r="W34" s="148" t="str">
        <f>IF($L$2=BilProgA!L33,1," ")</f>
        <v xml:space="preserve"> </v>
      </c>
      <c r="X34" s="148" t="str">
        <f>IF($L$2='Bilişim Güv'!F33,1," ")</f>
        <v xml:space="preserve"> </v>
      </c>
      <c r="Y34" s="148" t="str">
        <f>IF($L$2='Bilişim Güv'!L33,1," ")</f>
        <v xml:space="preserve"> </v>
      </c>
      <c r="Z34" s="148" t="str">
        <f>IF($L$2=SosGüv!F33,1," ")</f>
        <v xml:space="preserve"> </v>
      </c>
      <c r="AA34" s="148" t="str">
        <f>IF($L$2=SosGüv!L33,1," ")</f>
        <v xml:space="preserve"> </v>
      </c>
      <c r="AB34" s="148" t="str">
        <f t="shared" si="1"/>
        <v xml:space="preserve"> </v>
      </c>
      <c r="AC34" s="202">
        <v>0.875</v>
      </c>
      <c r="AD34" s="148" t="str">
        <f>IF($L$2=SosGüvİÖ!F34,1," ")</f>
        <v xml:space="preserve"> </v>
      </c>
      <c r="AE34" s="148" t="str">
        <f>IF($L$2=SosGüvİÖ!L34,1," ")</f>
        <v xml:space="preserve"> </v>
      </c>
      <c r="AF34" s="148" t="str">
        <f>IF($L$2=BankaİÖ!F33,1," ")</f>
        <v xml:space="preserve"> </v>
      </c>
      <c r="AG34" s="148" t="str">
        <f>IF($L$2=BankaİÖ!L33,1," ")</f>
        <v xml:space="preserve"> </v>
      </c>
      <c r="AH34" s="267" t="str">
        <f t="shared" si="2"/>
        <v xml:space="preserve"> </v>
      </c>
    </row>
    <row r="35" spans="1:34" s="120" customFormat="1" ht="10.5" customHeight="1" x14ac:dyDescent="0.25">
      <c r="A35" s="457"/>
      <c r="B35" s="280">
        <v>0.58333333333333337</v>
      </c>
      <c r="C35" s="281" t="str">
        <f>IF(L$2=Çağrı!F34,Çağrı!C34,IF(L$2=Çağrı!L34,Çağrı!I34,IF(L$2=Muhasebe!F34,Muhasebe!C34,IF(L$2=Muhasebe!L34,Muhasebe!I34,IF(L$2=Banka!F34,Banka!C34,IF(L$2=Banka!L34,Banka!I34,IF(L$2=SosGüv!F34,SosGüv!C34,IF(L$2=SosGüv!L34,SosGüv!I34,IF(L$2=BilProgA!F34,BilProgA!C34,IF(L$2=BilProgA!L34,BilProgA!I34,IF(L$2='Bilişim Güv'!F34,'Bilişim Güv'!C34,IF(L$2='Bilişim Güv'!L34,'Bilişim Güv'!I34," "))))))))))))</f>
        <v>MUV131</v>
      </c>
      <c r="D35" s="282" t="str">
        <f>IF(L$2=Çağrı!F34,Çağrı!D34,IF(L$2=Çağrı!L34,Çağrı!J34,IF(L$2=Muhasebe!F34,Muhasebe!D34,IF(L$2=Muhasebe!L34,Muhasebe!J34,IF(L$2=Banka!F34,Banka!D34,IF(L$2=Banka!L34,Banka!J34,IF(L$2=SosGüv!F34,SosGüv!D34,IF(L$2=SosGüv!L34,SosGüv!J34,IF(L$2=BilProgA!F34,BilProgA!D34,IF(L$2=BilProgA!L34,BilProgA!J34,IF(L$2='Bilişim Güv'!F34,'Bilişim Güv'!D34,IF(L$2='Bilişim Güv'!L34,'Bilişim Güv'!J34," "))))))))))))</f>
        <v>İş Sağlığı ve Güvenliği</v>
      </c>
      <c r="E35" s="282" t="str">
        <f>IF(L$2=Çağrı!F34,Çağrı!E34,IF(L$2=Çağrı!L34,Çağrı!K34,IF(L$2=Muhasebe!F34,Muhasebe!E34,IF(L$2=Muhasebe!L34,Muhasebe!K34,IF(L$2=Banka!F34,Banka!E34,IF(L$2=Banka!L34,Banka!K34,IF(L$2=SosGüv!F34,SosGüv!E34,IF(L$2=SosGüv!L34,SosGüv!K34,IF(L$2=BilProgA!F34,BilProgA!E34,IF(L$2=BilProgA!L34,BilProgA!K34,IF(L$2='Bilişim Güv'!F34,'Bilişim Güv'!E34,IF(L$2='Bilişim Güv'!L34,'Bilişim Güv'!K34," "))))))))))))</f>
        <v>Öğr. Gör. ASLI TOSYALI</v>
      </c>
      <c r="F35" s="460"/>
      <c r="G35" s="280">
        <v>0.83333333333333304</v>
      </c>
      <c r="H35" s="283" t="str">
        <f>IF(L$2=BankaİÖ!F34,BankaİÖ!C34,IF(L$2=BankaİÖ!L34,BankaİÖ!I34,IF(L$2=SosGüvİÖ!F35,SosGüvİÖ!C35,IF(L$2=SosGüvİÖ!L35,SosGüvİÖ!I35," "))))</f>
        <v xml:space="preserve"> </v>
      </c>
      <c r="I35" s="284" t="str">
        <f>IF(L$2=BankaİÖ!F34,BankaİÖ!D34,IF(L$2=BankaİÖ!L34,BankaİÖ!J34,IF(L$2=SosGüvİÖ!F35,SosGüvİÖ!D35,IF(L$2=SosGüvİÖ!L35,SosGüvİÖ!J35," "))))</f>
        <v xml:space="preserve"> </v>
      </c>
      <c r="J35" s="285" t="str">
        <f>IF(L$2=BankaİÖ!F34,BankaİÖ!E34,IF(L$2=BankaİÖ!L34,BankaİÖ!K34,IF(L$2=SosGüvİÖ!F35,SosGüvİÖ!E35,IF(L$2=SosGüvİÖ!L35,SosGüvİÖ!K35," "))))</f>
        <v xml:space="preserve"> </v>
      </c>
      <c r="L35" s="257"/>
      <c r="M35" s="127" t="str">
        <f t="shared" si="0"/>
        <v xml:space="preserve"> </v>
      </c>
      <c r="N35" s="446"/>
      <c r="O35" s="138">
        <v>0.58333333333333337</v>
      </c>
      <c r="P35" s="142" t="str">
        <f>IF($L$2=Çağrı!F34,1," ")</f>
        <v xml:space="preserve"> </v>
      </c>
      <c r="Q35" s="142" t="str">
        <f>IF($L$2=Çağrı!L34,1," ")</f>
        <v xml:space="preserve"> </v>
      </c>
      <c r="R35" s="142" t="str">
        <f>IF($L$2=Muhasebe!F37,1," ")</f>
        <v xml:space="preserve"> </v>
      </c>
      <c r="S35" s="142" t="str">
        <f>IF($L$2=Muhasebe!L34,1," ")</f>
        <v xml:space="preserve"> </v>
      </c>
      <c r="T35" s="142" t="str">
        <f>IF($L$2=Banka!F34,1," ")</f>
        <v xml:space="preserve"> </v>
      </c>
      <c r="U35" s="142" t="str">
        <f>IF($L$2=Banka!K34,1," ")</f>
        <v xml:space="preserve"> </v>
      </c>
      <c r="V35" s="142" t="str">
        <f>IF($L$2=BilProgA!F34,1," ")</f>
        <v xml:space="preserve"> </v>
      </c>
      <c r="W35" s="142" t="str">
        <f>IF($L$2=BilProgA!L34,1," ")</f>
        <v xml:space="preserve"> </v>
      </c>
      <c r="X35" s="142" t="str">
        <f>IF($L$2='Bilişim Güv'!F34,1," ")</f>
        <v xml:space="preserve"> </v>
      </c>
      <c r="Y35" s="142" t="str">
        <f>IF($L$2='Bilişim Güv'!L34,1," ")</f>
        <v xml:space="preserve"> </v>
      </c>
      <c r="Z35" s="142" t="str">
        <f>IF($L$2=SosGüv!F34,1," ")</f>
        <v xml:space="preserve"> </v>
      </c>
      <c r="AA35" s="142" t="str">
        <f>IF($L$2=SosGüv!L34,1," ")</f>
        <v xml:space="preserve"> </v>
      </c>
      <c r="AB35" s="142" t="str">
        <f t="shared" si="1"/>
        <v xml:space="preserve"> </v>
      </c>
      <c r="AC35" s="201">
        <v>0.91666666666666596</v>
      </c>
      <c r="AD35" s="142" t="str">
        <f>IF($L$2=SosGüvİÖ!F35,1," ")</f>
        <v xml:space="preserve"> </v>
      </c>
      <c r="AE35" s="142" t="str">
        <f>IF($L$2=SosGüvİÖ!L35,1," ")</f>
        <v xml:space="preserve"> </v>
      </c>
      <c r="AF35" s="142" t="str">
        <f>IF($L$2=BankaİÖ!F34,1," ")</f>
        <v xml:space="preserve"> </v>
      </c>
      <c r="AG35" s="142" t="str">
        <f>IF($L$2=BankaİÖ!L34,1," ")</f>
        <v xml:space="preserve"> </v>
      </c>
      <c r="AH35" s="266" t="str">
        <f t="shared" si="2"/>
        <v xml:space="preserve"> </v>
      </c>
    </row>
    <row r="36" spans="1:34" s="120" customFormat="1" ht="10.5" customHeight="1" x14ac:dyDescent="0.25">
      <c r="A36" s="457"/>
      <c r="B36" s="280">
        <v>0.625</v>
      </c>
      <c r="C36" s="281" t="str">
        <f>IF(L$2=Çağrı!F35,Çağrı!C35,IF(L$2=Çağrı!L35,Çağrı!I35,IF(L$2=Muhasebe!F35,Muhasebe!C35,IF(L$2=Muhasebe!L35,Muhasebe!I35,IF(L$2=Banka!F35,Banka!C35,IF(L$2=Banka!L35,Banka!I35,IF(L$2=SosGüv!F35,SosGüv!C35,IF(L$2=SosGüv!L35,SosGüv!I35,IF(L$2=BilProgA!F35,BilProgA!C35,IF(L$2=BilProgA!L35,BilProgA!I35,IF(L$2='Bilişim Güv'!F35,'Bilişim Güv'!C35,IF(L$2='Bilişim Güv'!L35,'Bilişim Güv'!I35," "))))))))))))</f>
        <v xml:space="preserve"> </v>
      </c>
      <c r="D36" s="282" t="str">
        <f>IF(L$2=Çağrı!F35,Çağrı!D35,IF(L$2=Çağrı!L35,Çağrı!J35,IF(L$2=Muhasebe!F35,Muhasebe!D35,IF(L$2=Muhasebe!L35,Muhasebe!J35,IF(L$2=Banka!F35,Banka!D35,IF(L$2=Banka!L35,Banka!J35,IF(L$2=SosGüv!F35,SosGüv!D35,IF(L$2=SosGüv!L35,SosGüv!J35,IF(L$2=BilProgA!F35,BilProgA!D35,IF(L$2=BilProgA!L35,BilProgA!J35,IF(L$2='Bilişim Güv'!F35,'Bilişim Güv'!D35,IF(L$2='Bilişim Güv'!L35,'Bilişim Güv'!J35," "))))))))))))</f>
        <v xml:space="preserve"> </v>
      </c>
      <c r="E36" s="282" t="str">
        <f>IF(L$2=Çağrı!F35,Çağrı!E35,IF(L$2=Çağrı!L35,Çağrı!K35,IF(L$2=Muhasebe!F35,Muhasebe!E35,IF(L$2=Muhasebe!L35,Muhasebe!K35,IF(L$2=Banka!F35,Banka!E35,IF(L$2=Banka!L35,Banka!K35,IF(L$2=SosGüv!F35,SosGüv!E35,IF(L$2=SosGüv!L35,SosGüv!K35,IF(L$2=BilProgA!F35,BilProgA!E35,IF(L$2=BilProgA!L35,BilProgA!K35,IF(L$2='Bilişim Güv'!F35,'Bilişim Güv'!E35,IF(L$2='Bilişim Güv'!L35,'Bilişim Güv'!K35," "))))))))))))</f>
        <v xml:space="preserve"> </v>
      </c>
      <c r="F36" s="460"/>
      <c r="G36" s="280">
        <v>0.875</v>
      </c>
      <c r="H36" s="283" t="str">
        <f>IF(L$2=BankaİÖ!F35,BankaİÖ!C35,IF(L$2=BankaİÖ!L35,BankaİÖ!I35,IF(L$2=SosGüvİÖ!F36,SosGüvİÖ!C36,IF(L$2=SosGüvİÖ!L36,SosGüvİÖ!I36," "))))</f>
        <v xml:space="preserve"> </v>
      </c>
      <c r="I36" s="284" t="str">
        <f>IF(L$2=BankaİÖ!F35,BankaİÖ!D35,IF(L$2=BankaİÖ!L35,BankaİÖ!J35,IF(L$2=SosGüvİÖ!F36,SosGüvİÖ!D36,IF(L$2=SosGüvİÖ!L36,SosGüvİÖ!J36," "))))</f>
        <v xml:space="preserve"> </v>
      </c>
      <c r="J36" s="285" t="str">
        <f>IF(L$2=BankaİÖ!F35,BankaİÖ!E35,IF(L$2=BankaİÖ!L35,BankaİÖ!K35,IF(L$2=SosGüvİÖ!F36,SosGüvİÖ!E36,IF(L$2=SosGüvİÖ!L36,SosGüvİÖ!K36," "))))</f>
        <v xml:space="preserve"> </v>
      </c>
      <c r="L36" s="257"/>
      <c r="M36" s="127" t="str">
        <f t="shared" si="0"/>
        <v xml:space="preserve"> </v>
      </c>
      <c r="N36" s="446"/>
      <c r="O36" s="145">
        <v>0.625</v>
      </c>
      <c r="P36" s="148" t="str">
        <f>IF($L$2=Çağrı!F35,1," ")</f>
        <v xml:space="preserve"> </v>
      </c>
      <c r="Q36" s="148" t="str">
        <f>IF($L$2=Çağrı!L35,1," ")</f>
        <v xml:space="preserve"> </v>
      </c>
      <c r="R36" s="148" t="str">
        <f>IF($L$2=Muhasebe!F38,1," ")</f>
        <v xml:space="preserve"> </v>
      </c>
      <c r="S36" s="148" t="str">
        <f>IF($L$2=Muhasebe!L35,1," ")</f>
        <v xml:space="preserve"> </v>
      </c>
      <c r="T36" s="148" t="str">
        <f>IF($L$2=Banka!F35,1," ")</f>
        <v xml:space="preserve"> </v>
      </c>
      <c r="U36" s="148" t="str">
        <f>IF($L$2=Banka!K35,1," ")</f>
        <v xml:space="preserve"> </v>
      </c>
      <c r="V36" s="148" t="str">
        <f>IF($L$2=BilProgA!F35,1," ")</f>
        <v xml:space="preserve"> </v>
      </c>
      <c r="W36" s="148" t="str">
        <f>IF($L$2=BilProgA!L35,1," ")</f>
        <v xml:space="preserve"> </v>
      </c>
      <c r="X36" s="148" t="str">
        <f>IF($L$2='Bilişim Güv'!F35,1," ")</f>
        <v xml:space="preserve"> </v>
      </c>
      <c r="Y36" s="148" t="str">
        <f>IF($L$2='Bilişim Güv'!L35,1," ")</f>
        <v xml:space="preserve"> </v>
      </c>
      <c r="Z36" s="148" t="str">
        <f>IF($L$2=SosGüv!F35,1," ")</f>
        <v xml:space="preserve"> </v>
      </c>
      <c r="AA36" s="148" t="str">
        <f>IF($L$2=SosGüv!L35,1," ")</f>
        <v xml:space="preserve"> </v>
      </c>
      <c r="AB36" s="148" t="str">
        <f t="shared" si="1"/>
        <v xml:space="preserve"> </v>
      </c>
      <c r="AC36" s="202">
        <v>0.625</v>
      </c>
      <c r="AD36" s="148" t="str">
        <f>IF($L$2=SosGüvİÖ!F36,1," ")</f>
        <v xml:space="preserve"> </v>
      </c>
      <c r="AE36" s="148" t="str">
        <f>IF($L$2=SosGüvİÖ!L36,1," ")</f>
        <v xml:space="preserve"> </v>
      </c>
      <c r="AF36" s="148" t="str">
        <f>IF($L$2=BankaİÖ!F35,1," ")</f>
        <v xml:space="preserve"> </v>
      </c>
      <c r="AG36" s="148" t="str">
        <f>IF($L$2=BankaİÖ!L35,1," ")</f>
        <v xml:space="preserve"> </v>
      </c>
      <c r="AH36" s="267" t="str">
        <f t="shared" si="2"/>
        <v xml:space="preserve"> </v>
      </c>
    </row>
    <row r="37" spans="1:34" s="120" customFormat="1" ht="10.5" customHeight="1" thickBot="1" x14ac:dyDescent="0.3">
      <c r="A37" s="465"/>
      <c r="B37" s="286">
        <v>0.66666666666666663</v>
      </c>
      <c r="C37" s="281" t="str">
        <f>IF(L$2=Çağrı!F36,Çağrı!C36,IF(L$2=Çağrı!L36,Çağrı!I36,IF(L$2=Muhasebe!F36,Muhasebe!C36,IF(L$2=Muhasebe!L36,Muhasebe!I36,IF(L$2=Banka!F36,Banka!C36,IF(L$2=Banka!L36,Banka!I36,IF(L$2=SosGüv!F36,SosGüv!C36,IF(L$2=SosGüv!L36,SosGüv!I36,IF(L$2=BilProgA!F36,BilProgA!C36,IF(L$2=BilProgA!L36,BilProgA!I36,IF(L$2='Bilişim Güv'!F36,'Bilişim Güv'!C36,IF(L$2='Bilişim Güv'!L36,'Bilişim Güv'!I36," "))))))))))))</f>
        <v xml:space="preserve"> </v>
      </c>
      <c r="D37" s="282" t="str">
        <f>IF(L$2=Çağrı!F36,Çağrı!D36,IF(L$2=Çağrı!L36,Çağrı!J36,IF(L$2=Muhasebe!F36,Muhasebe!D36,IF(L$2=Muhasebe!L36,Muhasebe!J36,IF(L$2=Banka!F36,Banka!D36,IF(L$2=Banka!L36,Banka!J36,IF(L$2=SosGüv!F36,SosGüv!D36,IF(L$2=SosGüv!L36,SosGüv!J36,IF(L$2=BilProgA!F36,BilProgA!D36,IF(L$2=BilProgA!L36,BilProgA!J36,IF(L$2='Bilişim Güv'!F36,'Bilişim Güv'!D36,IF(L$2='Bilişim Güv'!L36,'Bilişim Güv'!J36," "))))))))))))</f>
        <v xml:space="preserve"> </v>
      </c>
      <c r="E37" s="282" t="str">
        <f>IF(L$2=Çağrı!F36,Çağrı!E36,IF(L$2=Çağrı!L36,Çağrı!K36,IF(L$2=Muhasebe!F36,Muhasebe!E36,IF(L$2=Muhasebe!L36,Muhasebe!K36,IF(L$2=Banka!F36,Banka!E36,IF(L$2=Banka!L36,Banka!K36,IF(L$2=SosGüv!F36,SosGüv!E36,IF(L$2=SosGüv!L36,SosGüv!K36,IF(L$2=BilProgA!F36,BilProgA!E36,IF(L$2=BilProgA!L36,BilProgA!K36,IF(L$2='Bilişim Güv'!F36,'Bilişim Güv'!E36,IF(L$2='Bilişim Güv'!L36,'Bilişim Güv'!K36," "))))))))))))</f>
        <v xml:space="preserve"> </v>
      </c>
      <c r="F37" s="467"/>
      <c r="G37" s="286">
        <v>0.91666666666666596</v>
      </c>
      <c r="H37" s="289" t="str">
        <f>IF(L$2=BankaİÖ!F36,BankaİÖ!C36,IF(L$2=BankaİÖ!L36,BankaİÖ!I36,IF(L$2=SosGüvİÖ!F37,SosGüvİÖ!C37,IF(L$2=SosGüvİÖ!L37,SosGüvİÖ!I37," "))))</f>
        <v xml:space="preserve"> </v>
      </c>
      <c r="I37" s="290" t="str">
        <f>IF(L$2=BankaİÖ!F36,BankaİÖ!D36,IF(L$2=BankaİÖ!L36,BankaİÖ!J36,IF(L$2=SosGüvİÖ!F37,SosGüvİÖ!D37,IF(L$2=SosGüvİÖ!L37,SosGüvİÖ!J37," "))))</f>
        <v xml:space="preserve"> </v>
      </c>
      <c r="J37" s="291" t="str">
        <f>IF(L$2=BankaİÖ!F36,BankaİÖ!E36,IF(L$2=BankaİÖ!L36,BankaİÖ!K36,IF(L$2=SosGüvİÖ!F37,SosGüvİÖ!E37,IF(L$2=SosGüvİÖ!L37,SosGüvİÖ!K37," "))))</f>
        <v xml:space="preserve"> </v>
      </c>
      <c r="L37" s="257"/>
      <c r="M37" s="127" t="str">
        <f t="shared" si="0"/>
        <v xml:space="preserve"> </v>
      </c>
      <c r="N37" s="448"/>
      <c r="O37" s="161">
        <v>0.66666666666666663</v>
      </c>
      <c r="P37" s="165" t="str">
        <f>IF($L$2=Çağrı!F36,1," ")</f>
        <v xml:space="preserve"> </v>
      </c>
      <c r="Q37" s="165" t="str">
        <f>IF($L$2=Çağrı!L36,1," ")</f>
        <v xml:space="preserve"> </v>
      </c>
      <c r="R37" s="165" t="str">
        <f>IF($L$2=Muhasebe!F39,1," ")</f>
        <v xml:space="preserve"> </v>
      </c>
      <c r="S37" s="165" t="str">
        <f>IF($L$2=Muhasebe!L36,1," ")</f>
        <v xml:space="preserve"> </v>
      </c>
      <c r="T37" s="165" t="str">
        <f>IF($L$2=Banka!F36,1," ")</f>
        <v xml:space="preserve"> </v>
      </c>
      <c r="U37" s="165" t="str">
        <f>IF($L$2=Banka!K36,1," ")</f>
        <v xml:space="preserve"> </v>
      </c>
      <c r="V37" s="165" t="str">
        <f>IF($L$2=BilProgA!F36,1," ")</f>
        <v xml:space="preserve"> </v>
      </c>
      <c r="W37" s="165" t="str">
        <f>IF($L$2=BilProgA!L36,1," ")</f>
        <v xml:space="preserve"> </v>
      </c>
      <c r="X37" s="165" t="str">
        <f>IF($L$2='Bilişim Güv'!F36,1," ")</f>
        <v xml:space="preserve"> </v>
      </c>
      <c r="Y37" s="165" t="str">
        <f>IF($L$2='Bilişim Güv'!L36,1," ")</f>
        <v xml:space="preserve"> </v>
      </c>
      <c r="Z37" s="165" t="str">
        <f>IF($L$2=SosGüv!F36,1," ")</f>
        <v xml:space="preserve"> </v>
      </c>
      <c r="AA37" s="165" t="str">
        <f>IF($L$2=SosGüv!L36,1," ")</f>
        <v xml:space="preserve"> </v>
      </c>
      <c r="AB37" s="165" t="str">
        <f t="shared" si="1"/>
        <v xml:space="preserve"> </v>
      </c>
      <c r="AC37" s="204">
        <v>0.66666666666666663</v>
      </c>
      <c r="AD37" s="165" t="str">
        <f>IF($L$2=SosGüvİÖ!F37,1," ")</f>
        <v xml:space="preserve"> </v>
      </c>
      <c r="AE37" s="165" t="str">
        <f>IF($L$2=SosGüvİÖ!L37,1," ")</f>
        <v xml:space="preserve"> </v>
      </c>
      <c r="AF37" s="165" t="str">
        <f>IF($L$2=BankaİÖ!F36,1," ")</f>
        <v xml:space="preserve"> </v>
      </c>
      <c r="AG37" s="165" t="str">
        <f>IF($L$2=BankaİÖ!L36,1," ")</f>
        <v xml:space="preserve"> </v>
      </c>
      <c r="AH37" s="268" t="str">
        <f t="shared" si="2"/>
        <v xml:space="preserve"> </v>
      </c>
    </row>
    <row r="38" spans="1:34" s="120" customFormat="1" ht="10.5" customHeight="1" x14ac:dyDescent="0.25">
      <c r="A38" s="456" t="s">
        <v>8</v>
      </c>
      <c r="B38" s="274">
        <v>0.375</v>
      </c>
      <c r="C38" s="275" t="str">
        <f>IF(L$2=Çağrı!F37,Çağrı!C37,IF(L$2=Çağrı!L37,Çağrı!I37,IF(L$2=Muhasebe!F37,Muhasebe!C37,IF(L$2=Muhasebe!L37,Muhasebe!I37,IF(L$2=Banka!F37,Banka!C37,IF(L$2=Banka!L37,Banka!I37,IF(L$2=SosGüv!F37,SosGüv!C37,IF(L$2=SosGüv!L37,SosGüv!I37,IF(L$2=BilProgA!F37,BilProgA!C37,IF(L$2=BilProgA!L37,BilProgA!I37,IF(L$2='Bilişim Güv'!F37,'Bilişim Güv'!C37,IF(L$2='Bilişim Güv'!L37,'Bilişim Güv'!I37," "))))))))))))</f>
        <v xml:space="preserve"> </v>
      </c>
      <c r="D38" s="276" t="str">
        <f>IF(L$2=Çağrı!F37,Çağrı!D37,IF(L$2=Çağrı!L37,Çağrı!J37,IF(L$2=Muhasebe!F37,Muhasebe!D37,IF(L$2=Muhasebe!L37,Muhasebe!J37,IF(L$2=Banka!F37,Banka!D37,IF(L$2=Banka!L37,Banka!J37,IF(L$2=SosGüv!F37,SosGüv!D37,IF(L$2=SosGüv!L37,SosGüv!J37,IF(L$2=BilProgA!F37,BilProgA!D37,IF(L$2=BilProgA!L37,BilProgA!J37,IF(L$2='Bilişim Güv'!F37,'Bilişim Güv'!D37,IF(L$2='Bilişim Güv'!L37,'Bilişim Güv'!J37," "))))))))))))</f>
        <v xml:space="preserve"> </v>
      </c>
      <c r="E38" s="276" t="str">
        <f>IF(L$2=Çağrı!F37,Çağrı!E37,IF(L$2=Çağrı!L37,Çağrı!K37,IF(L$2=Muhasebe!F37,Muhasebe!E37,IF(L$2=Muhasebe!L37,Muhasebe!K37,IF(L$2=Banka!F37,Banka!E37,IF(L$2=Banka!L37,Banka!K37,IF(L$2=SosGüv!F37,SosGüv!E37,IF(L$2=SosGüv!L37,SosGüv!K37,IF(L$2=BilProgA!F37,BilProgA!E37,IF(L$2=BilProgA!L37,BilProgA!K37,IF(L$2='Bilişim Güv'!F37,'Bilişim Güv'!E37,IF(L$2='Bilişim Güv'!L37,'Bilişim Güv'!K37," "))))))))))))</f>
        <v xml:space="preserve"> </v>
      </c>
      <c r="F38" s="459" t="s">
        <v>8</v>
      </c>
      <c r="G38" s="274">
        <v>0.625</v>
      </c>
      <c r="H38" s="277" t="str">
        <f>IF(L$2=BankaİÖ!F37,BankaİÖ!C37,IF(L$2=BankaİÖ!L37,BankaİÖ!I37,IF(L$2=SosGüvİÖ!F38,SosGüvİÖ!C38,IF(L$2=SosGüvİÖ!L38,SosGüvİÖ!I38," "))))</f>
        <v xml:space="preserve"> </v>
      </c>
      <c r="I38" s="278" t="str">
        <f>IF(L$2=BankaİÖ!F37,BankaİÖ!D37,IF(L$2=BankaİÖ!L37,BankaİÖ!J37,IF(L$2=SosGüvİÖ!F38,SosGüvİÖ!D38,IF(L$2=SosGüvİÖ!L38,SosGüvİÖ!J38," "))))</f>
        <v xml:space="preserve"> </v>
      </c>
      <c r="J38" s="279" t="str">
        <f>IF(L$2=BankaİÖ!F37,BankaİÖ!E37,IF(L$2=BankaİÖ!L37,BankaİÖ!K37,IF(L$2=SosGüvİÖ!F38,SosGüvİÖ!E38,IF(L$2=SosGüvİÖ!L38,SosGüvİÖ!K38," "))))</f>
        <v xml:space="preserve"> </v>
      </c>
      <c r="L38" s="257"/>
      <c r="M38" s="127" t="str">
        <f t="shared" si="0"/>
        <v xml:space="preserve"> </v>
      </c>
      <c r="N38" s="462" t="s">
        <v>8</v>
      </c>
      <c r="O38" s="263">
        <v>0.375</v>
      </c>
      <c r="P38" s="262" t="str">
        <f>IF($L$2=Çağrı!F37,1," ")</f>
        <v xml:space="preserve"> </v>
      </c>
      <c r="Q38" s="262" t="str">
        <f>IF($L$2=Çağrı!L37,1," ")</f>
        <v xml:space="preserve"> </v>
      </c>
      <c r="R38" s="262" t="str">
        <f>IF($L$2=Muhasebe!F37,1," ")</f>
        <v xml:space="preserve"> </v>
      </c>
      <c r="S38" s="262" t="str">
        <f>IF($L$2=Muhasebe!L37,1," ")</f>
        <v xml:space="preserve"> </v>
      </c>
      <c r="T38" s="262" t="str">
        <f>IF($L$2=Banka!F37,1," ")</f>
        <v xml:space="preserve"> </v>
      </c>
      <c r="U38" s="262" t="str">
        <f>IF($L$2=Banka!K37,1," ")</f>
        <v xml:space="preserve"> </v>
      </c>
      <c r="V38" s="262" t="str">
        <f>IF($L$2=BilProgA!F37,1," ")</f>
        <v xml:space="preserve"> </v>
      </c>
      <c r="W38" s="262" t="str">
        <f>IF($L$2=BilProgA!L37,1," ")</f>
        <v xml:space="preserve"> </v>
      </c>
      <c r="X38" s="262" t="str">
        <f>IF($L$2='Bilişim Güv'!F37,1," ")</f>
        <v xml:space="preserve"> </v>
      </c>
      <c r="Y38" s="262" t="str">
        <f>IF($L$2='Bilişim Güv'!L37,1," ")</f>
        <v xml:space="preserve"> </v>
      </c>
      <c r="Z38" s="262" t="str">
        <f>IF($L$2=SosGüv!F37,1," ")</f>
        <v xml:space="preserve"> </v>
      </c>
      <c r="AA38" s="262" t="str">
        <f>IF($L$2=SosGüv!L37,1," ")</f>
        <v xml:space="preserve"> </v>
      </c>
      <c r="AB38" s="262" t="str">
        <f t="shared" si="1"/>
        <v xml:space="preserve"> </v>
      </c>
      <c r="AC38" s="264">
        <v>0.70833333333333337</v>
      </c>
      <c r="AD38" s="262" t="str">
        <f>IF($L$2=SosGüvİÖ!F38,1," ")</f>
        <v xml:space="preserve"> </v>
      </c>
      <c r="AE38" s="262" t="str">
        <f>IF($L$2=SosGüvİÖ!L38,1," ")</f>
        <v xml:space="preserve"> </v>
      </c>
      <c r="AF38" s="262" t="str">
        <f>IF($L$2=BankaİÖ!F37,1," ")</f>
        <v xml:space="preserve"> </v>
      </c>
      <c r="AG38" s="262" t="str">
        <f>IF($L$2=BankaİÖ!L37,1," ")</f>
        <v xml:space="preserve"> </v>
      </c>
      <c r="AH38" s="262" t="str">
        <f t="shared" si="2"/>
        <v xml:space="preserve"> </v>
      </c>
    </row>
    <row r="39" spans="1:34" s="120" customFormat="1" ht="10.5" customHeight="1" x14ac:dyDescent="0.25">
      <c r="A39" s="457"/>
      <c r="B39" s="280">
        <v>0.41319444444444442</v>
      </c>
      <c r="C39" s="281" t="str">
        <f>IF(L$2=Çağrı!F38,Çağrı!C38,IF(L$2=Çağrı!L38,Çağrı!I38,IF(L$2=Muhasebe!F38,Muhasebe!C38,IF(L$2=Muhasebe!L38,Muhasebe!I38,IF(L$2=Banka!F38,Banka!C38,IF(L$2=Banka!L38,Banka!I38,IF(L$2=SosGüv!F38,SosGüv!C38,IF(L$2=SosGüv!L38,SosGüv!I38,IF(L$2=BilProgA!F38,BilProgA!C38,IF(L$2=BilProgA!L38,BilProgA!I38,IF(L$2='Bilişim Güv'!F38,'Bilişim Güv'!C38,IF(L$2='Bilişim Güv'!L38,'Bilişim Güv'!I38," "))))))))))))</f>
        <v xml:space="preserve"> </v>
      </c>
      <c r="D39" s="282" t="str">
        <f>IF(L$2=Çağrı!F38,Çağrı!D38,IF(L$2=Çağrı!L38,Çağrı!J38,IF(L$2=Muhasebe!F38,Muhasebe!D38,IF(L$2=Muhasebe!L38,Muhasebe!J38,IF(L$2=Banka!F38,Banka!D38,IF(L$2=Banka!L38,Banka!J38,IF(L$2=SosGüv!F38,SosGüv!D38,IF(L$2=SosGüv!L38,SosGüv!J38,IF(L$2=BilProgA!F38,BilProgA!D38,IF(L$2=BilProgA!L38,BilProgA!J38,IF(L$2='Bilişim Güv'!F38,'Bilişim Güv'!D38,IF(L$2='Bilişim Güv'!L38,'Bilişim Güv'!J38," "))))))))))))</f>
        <v xml:space="preserve"> </v>
      </c>
      <c r="E39" s="282" t="str">
        <f>IF(L$2=Çağrı!F38,Çağrı!E38,IF(L$2=Çağrı!L38,Çağrı!K38,IF(L$2=Muhasebe!F38,Muhasebe!E38,IF(L$2=Muhasebe!L38,Muhasebe!K38,IF(L$2=Banka!F38,Banka!E38,IF(L$2=Banka!L38,Banka!K38,IF(L$2=SosGüv!F38,SosGüv!E38,IF(L$2=SosGüv!L38,SosGüv!K38,IF(L$2=BilProgA!F38,BilProgA!E38,IF(L$2=BilProgA!L38,BilProgA!K38,IF(L$2='Bilişim Güv'!F38,'Bilişim Güv'!E38,IF(L$2='Bilişim Güv'!L38,'Bilişim Güv'!K38," "))))))))))))</f>
        <v xml:space="preserve"> </v>
      </c>
      <c r="F39" s="460"/>
      <c r="G39" s="280">
        <v>0.66666666666666663</v>
      </c>
      <c r="H39" s="283" t="str">
        <f>IF(L$2=BankaİÖ!F38,BankaİÖ!C38,IF(L$2=BankaİÖ!L38,BankaİÖ!I38,IF(L$2=SosGüvİÖ!F39,SosGüvİÖ!C39,IF(L$2=SosGüvİÖ!L39,SosGüvİÖ!I39," "))))</f>
        <v xml:space="preserve"> </v>
      </c>
      <c r="I39" s="284" t="str">
        <f>IF(L$2=BankaİÖ!F38,BankaİÖ!D38,IF(L$2=BankaİÖ!L38,BankaİÖ!J38,IF(L$2=SosGüvİÖ!F39,SosGüvİÖ!D39,IF(L$2=SosGüvİÖ!L39,SosGüvİÖ!J39," "))))</f>
        <v xml:space="preserve"> </v>
      </c>
      <c r="J39" s="285" t="str">
        <f>IF(L$2=BankaİÖ!F38,BankaİÖ!E38,IF(L$2=BankaİÖ!L38,BankaİÖ!K38,IF(L$2=SosGüvİÖ!F39,SosGüvİÖ!E39,IF(L$2=SosGüvİÖ!L39,SosGüvİÖ!K39," "))))</f>
        <v xml:space="preserve"> </v>
      </c>
      <c r="L39" s="257"/>
      <c r="M39" s="127" t="str">
        <f t="shared" si="0"/>
        <v xml:space="preserve"> </v>
      </c>
      <c r="N39" s="446"/>
      <c r="O39" s="138">
        <v>0.41319444444444442</v>
      </c>
      <c r="P39" s="142" t="str">
        <f>IF($L$2=Çağrı!F38,1," ")</f>
        <v xml:space="preserve"> </v>
      </c>
      <c r="Q39" s="142" t="str">
        <f>IF($L$2=Çağrı!L38,1," ")</f>
        <v xml:space="preserve"> </v>
      </c>
      <c r="R39" s="142" t="str">
        <f>IF($L$2=Muhasebe!F38,1," ")</f>
        <v xml:space="preserve"> </v>
      </c>
      <c r="S39" s="142" t="str">
        <f>IF($L$2=Muhasebe!L38,1," ")</f>
        <v xml:space="preserve"> </v>
      </c>
      <c r="T39" s="142" t="str">
        <f>IF($L$2=Banka!F38,1," ")</f>
        <v xml:space="preserve"> </v>
      </c>
      <c r="U39" s="142" t="str">
        <f>IF($L$2=Banka!K38,1," ")</f>
        <v xml:space="preserve"> </v>
      </c>
      <c r="V39" s="142" t="str">
        <f>IF($L$2=BilProgA!F38,1," ")</f>
        <v xml:space="preserve"> </v>
      </c>
      <c r="W39" s="142" t="str">
        <f>IF($L$2=BilProgA!L38,1," ")</f>
        <v xml:space="preserve"> </v>
      </c>
      <c r="X39" s="142" t="str">
        <f>IF($L$2='Bilişim Güv'!F38,1," ")</f>
        <v xml:space="preserve"> </v>
      </c>
      <c r="Y39" s="142" t="str">
        <f>IF($L$2='Bilişim Güv'!L38,1," ")</f>
        <v xml:space="preserve"> </v>
      </c>
      <c r="Z39" s="142" t="str">
        <f>IF($L$2=SosGüv!F38,1," ")</f>
        <v xml:space="preserve"> </v>
      </c>
      <c r="AA39" s="142" t="str">
        <f>IF($L$2=SosGüv!L38,1," ")</f>
        <v xml:space="preserve"> </v>
      </c>
      <c r="AB39" s="142" t="str">
        <f t="shared" si="1"/>
        <v xml:space="preserve"> </v>
      </c>
      <c r="AC39" s="201">
        <v>0.75</v>
      </c>
      <c r="AD39" s="142" t="str">
        <f>IF($L$2=SosGüvİÖ!F39,1," ")</f>
        <v xml:space="preserve"> </v>
      </c>
      <c r="AE39" s="142" t="str">
        <f>IF($L$2=SosGüvİÖ!L39,1," ")</f>
        <v xml:space="preserve"> </v>
      </c>
      <c r="AF39" s="142" t="str">
        <f>IF($L$2=BankaİÖ!F38,1," ")</f>
        <v xml:space="preserve"> </v>
      </c>
      <c r="AG39" s="142" t="str">
        <f>IF($L$2=BankaİÖ!L38,1," ")</f>
        <v xml:space="preserve"> </v>
      </c>
      <c r="AH39" s="142" t="str">
        <f t="shared" si="2"/>
        <v xml:space="preserve"> </v>
      </c>
    </row>
    <row r="40" spans="1:34" s="120" customFormat="1" ht="10.5" customHeight="1" x14ac:dyDescent="0.25">
      <c r="A40" s="457"/>
      <c r="B40" s="280">
        <v>0.4513888888888889</v>
      </c>
      <c r="C40" s="281" t="str">
        <f>IF(L$2=Çağrı!F39,Çağrı!C39,IF(L$2=Çağrı!L39,Çağrı!I39,IF(L$2=Muhasebe!F39,Muhasebe!C39,IF(L$2=Muhasebe!L39,Muhasebe!I39,IF(L$2=Banka!F39,Banka!C39,IF(L$2=Banka!L39,Banka!I39,IF(L$2=SosGüv!F39,SosGüv!C39,IF(L$2=SosGüv!L39,SosGüv!I39,IF(L$2=BilProgA!F39,BilProgA!C39,IF(L$2=BilProgA!L39,BilProgA!I39,IF(L$2='Bilişim Güv'!F39,'Bilişim Güv'!C39,IF(L$2='Bilişim Güv'!L39,'Bilişim Güv'!I39," "))))))))))))</f>
        <v xml:space="preserve"> </v>
      </c>
      <c r="D40" s="282" t="str">
        <f>IF(L$2=Çağrı!F39,Çağrı!D39,IF(L$2=Çağrı!L39,Çağrı!J39,IF(L$2=Muhasebe!F39,Muhasebe!D39,IF(L$2=Muhasebe!L39,Muhasebe!J39,IF(L$2=Banka!F39,Banka!D39,IF(L$2=Banka!L39,Banka!J39,IF(L$2=SosGüv!F39,SosGüv!D39,IF(L$2=SosGüv!L39,SosGüv!J39,IF(L$2=BilProgA!F39,BilProgA!D39,IF(L$2=BilProgA!L39,BilProgA!J39,IF(L$2='Bilişim Güv'!F39,'Bilişim Güv'!D39,IF(L$2='Bilişim Güv'!L39,'Bilişim Güv'!J39," "))))))))))))</f>
        <v xml:space="preserve"> </v>
      </c>
      <c r="E40" s="282" t="str">
        <f>IF(L$2=Çağrı!F39,Çağrı!E39,IF(L$2=Çağrı!L39,Çağrı!K39,IF(L$2=Muhasebe!F39,Muhasebe!E39,IF(L$2=Muhasebe!L39,Muhasebe!K39,IF(L$2=Banka!F39,Banka!E39,IF(L$2=Banka!L39,Banka!K39,IF(L$2=SosGüv!F39,SosGüv!E39,IF(L$2=SosGüv!L39,SosGüv!K39,IF(L$2=BilProgA!F39,BilProgA!E39,IF(L$2=BilProgA!L39,BilProgA!K39,IF(L$2='Bilişim Güv'!F39,'Bilişim Güv'!E39,IF(L$2='Bilişim Güv'!L39,'Bilişim Güv'!K39," "))))))))))))</f>
        <v xml:space="preserve"> </v>
      </c>
      <c r="F40" s="460"/>
      <c r="G40" s="280">
        <v>0.70833333333333304</v>
      </c>
      <c r="H40" s="283" t="str">
        <f>IF(L$2=BankaİÖ!F39,BankaİÖ!C39,IF(L$2=BankaİÖ!L39,BankaİÖ!I39,IF(L$2=SosGüvİÖ!F40,SosGüvİÖ!C40,IF(L$2=SosGüvİÖ!L40,SosGüvİÖ!I40," "))))</f>
        <v xml:space="preserve"> </v>
      </c>
      <c r="I40" s="284" t="str">
        <f>IF(L$2=BankaİÖ!F39,BankaİÖ!D39,IF(L$2=BankaİÖ!L39,BankaİÖ!J39,IF(L$2=SosGüvİÖ!F40,SosGüvİÖ!D40,IF(L$2=SosGüvİÖ!L40,SosGüvİÖ!J40," "))))</f>
        <v xml:space="preserve"> </v>
      </c>
      <c r="J40" s="285" t="str">
        <f>IF(L$2=BankaİÖ!F39,BankaİÖ!E39,IF(L$2=BankaİÖ!L39,BankaİÖ!K39,IF(L$2=SosGüvİÖ!F40,SosGüvİÖ!E40,IF(L$2=SosGüvİÖ!L40,SosGüvİÖ!K40," "))))</f>
        <v xml:space="preserve"> </v>
      </c>
      <c r="L40" s="257"/>
      <c r="M40" s="127" t="str">
        <f t="shared" si="0"/>
        <v xml:space="preserve"> </v>
      </c>
      <c r="N40" s="446"/>
      <c r="O40" s="145">
        <v>0.4513888888888889</v>
      </c>
      <c r="P40" s="148" t="str">
        <f>IF($L$2=Çağrı!F39,1," ")</f>
        <v xml:space="preserve"> </v>
      </c>
      <c r="Q40" s="148" t="str">
        <f>IF($L$2=Çağrı!L39,1," ")</f>
        <v xml:space="preserve"> </v>
      </c>
      <c r="R40" s="148" t="str">
        <f>IF($L$2=Muhasebe!F39,1," ")</f>
        <v xml:space="preserve"> </v>
      </c>
      <c r="S40" s="148" t="str">
        <f>IF($L$2=Muhasebe!L39,1," ")</f>
        <v xml:space="preserve"> </v>
      </c>
      <c r="T40" s="148" t="str">
        <f>IF($L$2=Banka!F39,1," ")</f>
        <v xml:space="preserve"> </v>
      </c>
      <c r="U40" s="148" t="str">
        <f>IF($L$2=Banka!K39,1," ")</f>
        <v xml:space="preserve"> </v>
      </c>
      <c r="V40" s="148" t="str">
        <f>IF($L$2=BilProgA!F39,1," ")</f>
        <v xml:space="preserve"> </v>
      </c>
      <c r="W40" s="148" t="str">
        <f>IF($L$2=BilProgA!L39,1," ")</f>
        <v xml:space="preserve"> </v>
      </c>
      <c r="X40" s="148" t="str">
        <f>IF($L$2='Bilişim Güv'!F39,1," ")</f>
        <v xml:space="preserve"> </v>
      </c>
      <c r="Y40" s="148" t="str">
        <f>IF($L$2='Bilişim Güv'!L39,1," ")</f>
        <v xml:space="preserve"> </v>
      </c>
      <c r="Z40" s="148" t="str">
        <f>IF($L$2=SosGüv!F39,1," ")</f>
        <v xml:space="preserve"> </v>
      </c>
      <c r="AA40" s="148" t="str">
        <f>IF($L$2=SosGüv!L39,1," ")</f>
        <v xml:space="preserve"> </v>
      </c>
      <c r="AB40" s="148" t="str">
        <f t="shared" si="1"/>
        <v xml:space="preserve"> </v>
      </c>
      <c r="AC40" s="202">
        <v>0.79166666666666663</v>
      </c>
      <c r="AD40" s="148" t="str">
        <f>IF($L$2=SosGüvİÖ!F40,1," ")</f>
        <v xml:space="preserve"> </v>
      </c>
      <c r="AE40" s="148" t="str">
        <f>IF($L$2=SosGüvİÖ!L40,1," ")</f>
        <v xml:space="preserve"> </v>
      </c>
      <c r="AF40" s="148" t="str">
        <f>IF($L$2=BankaİÖ!F39,1," ")</f>
        <v xml:space="preserve"> </v>
      </c>
      <c r="AG40" s="148" t="str">
        <f>IF($L$2=BankaİÖ!L39,1," ")</f>
        <v xml:space="preserve"> </v>
      </c>
      <c r="AH40" s="148" t="str">
        <f t="shared" si="2"/>
        <v xml:space="preserve"> </v>
      </c>
    </row>
    <row r="41" spans="1:34" s="120" customFormat="1" ht="10.5" customHeight="1" x14ac:dyDescent="0.25">
      <c r="A41" s="457"/>
      <c r="B41" s="280">
        <v>0.48958333333333331</v>
      </c>
      <c r="C41" s="281" t="str">
        <f>IF(L$2=Çağrı!F40,Çağrı!C40,IF(L$2=Çağrı!L40,Çağrı!I40,IF(L$2=Muhasebe!F40,Muhasebe!C40,IF(L$2=Muhasebe!L40,Muhasebe!I40,IF(L$2=Banka!F40,Banka!C40,IF(L$2=Banka!L40,Banka!I40,IF(L$2=SosGüv!F40,SosGüv!C40,IF(L$2=SosGüv!L40,SosGüv!I40,IF(L$2=BilProgA!F40,BilProgA!C40,IF(L$2=BilProgA!L40,BilProgA!I40,IF(L$2='Bilişim Güv'!F40,'Bilişim Güv'!C40,IF(L$2='Bilişim Güv'!L40,'Bilişim Güv'!I40," "))))))))))))</f>
        <v xml:space="preserve"> </v>
      </c>
      <c r="D41" s="282" t="str">
        <f>IF(L$2=Çağrı!F40,Çağrı!D40,IF(L$2=Çağrı!L40,Çağrı!J40,IF(L$2=Muhasebe!F40,Muhasebe!D40,IF(L$2=Muhasebe!L40,Muhasebe!J40,IF(L$2=Banka!F40,Banka!D40,IF(L$2=Banka!L40,Banka!J40,IF(L$2=SosGüv!F40,SosGüv!D40,IF(L$2=SosGüv!L40,SosGüv!J40,IF(L$2=BilProgA!F40,BilProgA!D40,IF(L$2=BilProgA!L40,BilProgA!J40,IF(L$2='Bilişim Güv'!F40,'Bilişim Güv'!D40,IF(L$2='Bilişim Güv'!L40,'Bilişim Güv'!J40," "))))))))))))</f>
        <v xml:space="preserve"> </v>
      </c>
      <c r="E41" s="282" t="str">
        <f>IF(L$2=Çağrı!F40,Çağrı!E40,IF(L$2=Çağrı!L40,Çağrı!K40,IF(L$2=Muhasebe!F40,Muhasebe!E40,IF(L$2=Muhasebe!L40,Muhasebe!K40,IF(L$2=Banka!F40,Banka!E40,IF(L$2=Banka!L40,Banka!K40,IF(L$2=SosGüv!F40,SosGüv!E40,IF(L$2=SosGüv!L40,SosGüv!K40,IF(L$2=BilProgA!F40,BilProgA!E40,IF(L$2=BilProgA!L40,BilProgA!K40,IF(L$2='Bilişim Güv'!F40,'Bilişim Güv'!E40,IF(L$2='Bilişim Güv'!L40,'Bilişim Güv'!K40," "))))))))))))</f>
        <v xml:space="preserve"> </v>
      </c>
      <c r="F41" s="460"/>
      <c r="G41" s="280">
        <v>0.75</v>
      </c>
      <c r="H41" s="283" t="str">
        <f>IF(L$2=BankaİÖ!F40,BankaİÖ!C40,IF(L$2=BankaİÖ!L40,BankaİÖ!I40,IF(L$2=SosGüvİÖ!F41,SosGüvİÖ!C41,IF(L$2=SosGüvİÖ!L41,SosGüvİÖ!I41," "))))</f>
        <v xml:space="preserve"> </v>
      </c>
      <c r="I41" s="284" t="str">
        <f>IF(L$2=BankaİÖ!F40,BankaİÖ!D40,IF(L$2=BankaİÖ!L40,BankaİÖ!J40,IF(L$2=SosGüvİÖ!F41,SosGüvİÖ!D41,IF(L$2=SosGüvİÖ!L41,SosGüvİÖ!J41," "))))</f>
        <v xml:space="preserve"> </v>
      </c>
      <c r="J41" s="285" t="str">
        <f>IF(L$2=BankaİÖ!F40,BankaİÖ!E40,IF(L$2=BankaİÖ!L40,BankaİÖ!K40,IF(L$2=SosGüvİÖ!F41,SosGüvİÖ!E41,IF(L$2=SosGüvİÖ!L41,SosGüvİÖ!K41," "))))</f>
        <v xml:space="preserve"> </v>
      </c>
      <c r="L41" s="257"/>
      <c r="M41" s="127" t="str">
        <f t="shared" si="0"/>
        <v xml:space="preserve"> </v>
      </c>
      <c r="N41" s="446"/>
      <c r="O41" s="138">
        <v>0.48958333333333331</v>
      </c>
      <c r="P41" s="142" t="str">
        <f>IF($L$2=Çağrı!F40,1," ")</f>
        <v xml:space="preserve"> </v>
      </c>
      <c r="Q41" s="142" t="str">
        <f>IF($L$2=Çağrı!L40,1," ")</f>
        <v xml:space="preserve"> </v>
      </c>
      <c r="R41" s="142" t="str">
        <f>IF($L$2=Muhasebe!F40,1," ")</f>
        <v xml:space="preserve"> </v>
      </c>
      <c r="S41" s="142" t="str">
        <f>IF($L$2=Muhasebe!L40,1," ")</f>
        <v xml:space="preserve"> </v>
      </c>
      <c r="T41" s="142" t="str">
        <f>IF($L$2=Banka!F40,1," ")</f>
        <v xml:space="preserve"> </v>
      </c>
      <c r="U41" s="142" t="str">
        <f>IF($L$2=Banka!K40,1," ")</f>
        <v xml:space="preserve"> </v>
      </c>
      <c r="V41" s="142" t="str">
        <f>IF($L$2=BilProgA!F40,1," ")</f>
        <v xml:space="preserve"> </v>
      </c>
      <c r="W41" s="142" t="str">
        <f>IF($L$2=BilProgA!L40,1," ")</f>
        <v xml:space="preserve"> </v>
      </c>
      <c r="X41" s="142" t="str">
        <f>IF($L$2='Bilişim Güv'!F40,1," ")</f>
        <v xml:space="preserve"> </v>
      </c>
      <c r="Y41" s="142" t="str">
        <f>IF($L$2='Bilişim Güv'!L40,1," ")</f>
        <v xml:space="preserve"> </v>
      </c>
      <c r="Z41" s="142" t="str">
        <f>IF($L$2=SosGüv!F40,1," ")</f>
        <v xml:space="preserve"> </v>
      </c>
      <c r="AA41" s="142" t="str">
        <f>IF($L$2=SosGüv!L40,1," ")</f>
        <v xml:space="preserve"> </v>
      </c>
      <c r="AB41" s="142" t="str">
        <f t="shared" si="1"/>
        <v xml:space="preserve"> </v>
      </c>
      <c r="AC41" s="201">
        <v>0.83333333333333337</v>
      </c>
      <c r="AD41" s="142" t="str">
        <f>IF($L$2=SosGüvİÖ!F41,1," ")</f>
        <v xml:space="preserve"> </v>
      </c>
      <c r="AE41" s="142" t="str">
        <f>IF($L$2=SosGüvİÖ!L41,1," ")</f>
        <v xml:space="preserve"> </v>
      </c>
      <c r="AF41" s="142" t="str">
        <f>IF($L$2=BankaİÖ!F40,1," ")</f>
        <v xml:space="preserve"> </v>
      </c>
      <c r="AG41" s="142" t="str">
        <f>IF($L$2=BankaİÖ!L40,1," ")</f>
        <v xml:space="preserve"> </v>
      </c>
      <c r="AH41" s="142" t="str">
        <f t="shared" si="2"/>
        <v xml:space="preserve"> </v>
      </c>
    </row>
    <row r="42" spans="1:34" s="120" customFormat="1" ht="10.5" customHeight="1" x14ac:dyDescent="0.25">
      <c r="A42" s="457"/>
      <c r="B42" s="280">
        <v>0.54166666666666663</v>
      </c>
      <c r="C42" s="281" t="str">
        <f>IF(L$2=Çağrı!F41,Çağrı!C41,IF(L$2=Çağrı!L41,Çağrı!I41,IF(L$2=Muhasebe!F41,Muhasebe!C41,IF(L$2=Muhasebe!L41,Muhasebe!I41,IF(L$2=Banka!F41,Banka!C41,IF(L$2=Banka!L41,Banka!I41,IF(L$2=SosGüv!F41,SosGüv!C41,IF(L$2=SosGüv!L41,SosGüv!I41,IF(L$2=BilProgA!F41,BilProgA!C41,IF(L$2=BilProgA!L41,BilProgA!I41,IF(L$2='Bilişim Güv'!F41,'Bilişim Güv'!C41,IF(L$2='Bilişim Güv'!L41,'Bilişim Güv'!I41," "))))))))))))</f>
        <v xml:space="preserve"> </v>
      </c>
      <c r="D42" s="282" t="str">
        <f>IF(L$2=Çağrı!F41,Çağrı!D41,IF(L$2=Çağrı!L41,Çağrı!J41,IF(L$2=Muhasebe!F41,Muhasebe!D41,IF(L$2=Muhasebe!L41,Muhasebe!J41,IF(L$2=Banka!F41,Banka!D41,IF(L$2=Banka!L41,Banka!J41,IF(L$2=SosGüv!F41,SosGüv!D41,IF(L$2=SosGüv!L41,SosGüv!J41,IF(L$2=BilProgA!F41,BilProgA!D41,IF(L$2=BilProgA!L41,BilProgA!J41,IF(L$2='Bilişim Güv'!F41,'Bilişim Güv'!D41,IF(L$2='Bilişim Güv'!L41,'Bilişim Güv'!J41," "))))))))))))</f>
        <v xml:space="preserve"> </v>
      </c>
      <c r="E42" s="282" t="str">
        <f>IF(L$2=Çağrı!F41,Çağrı!E41,IF(L$2=Çağrı!L41,Çağrı!K41,IF(L$2=Muhasebe!F41,Muhasebe!E41,IF(L$2=Muhasebe!L41,Muhasebe!K41,IF(L$2=Banka!F41,Banka!E41,IF(L$2=Banka!L41,Banka!K41,IF(L$2=SosGüv!F41,SosGüv!E41,IF(L$2=SosGüv!L41,SosGüv!K41,IF(L$2=BilProgA!F41,BilProgA!E41,IF(L$2=BilProgA!L41,BilProgA!K41,IF(L$2='Bilişim Güv'!F41,'Bilişim Güv'!E41,IF(L$2='Bilişim Güv'!L41,'Bilişim Güv'!K41," "))))))))))))</f>
        <v xml:space="preserve"> </v>
      </c>
      <c r="F42" s="460"/>
      <c r="G42" s="280">
        <v>0.79166666666666696</v>
      </c>
      <c r="H42" s="283" t="str">
        <f>IF(L$2=BankaİÖ!F41,BankaİÖ!C41,IF(L$2=BankaİÖ!L41,BankaİÖ!I41,IF(L$2=SosGüvİÖ!F42,SosGüvİÖ!C42,IF(L$2=SosGüvİÖ!L42,SosGüvİÖ!I42," "))))</f>
        <v xml:space="preserve"> </v>
      </c>
      <c r="I42" s="284" t="str">
        <f>IF(L$2=BankaİÖ!F41,BankaİÖ!D41,IF(L$2=BankaİÖ!L41,BankaİÖ!J41,IF(L$2=SosGüvİÖ!F42,SosGüvİÖ!D42,IF(L$2=SosGüvİÖ!L42,SosGüvİÖ!J42," "))))</f>
        <v xml:space="preserve"> </v>
      </c>
      <c r="J42" s="285" t="str">
        <f>IF(L$2=BankaİÖ!F41,BankaİÖ!E41,IF(L$2=BankaİÖ!L41,BankaİÖ!K41,IF(L$2=SosGüvİÖ!F42,SosGüvİÖ!E42,IF(L$2=SosGüvİÖ!L42,SosGüvİÖ!K42," "))))</f>
        <v xml:space="preserve"> </v>
      </c>
      <c r="L42" s="257"/>
      <c r="M42" s="127" t="str">
        <f t="shared" si="0"/>
        <v xml:space="preserve"> </v>
      </c>
      <c r="N42" s="446"/>
      <c r="O42" s="145">
        <v>0.54166666666666663</v>
      </c>
      <c r="P42" s="148" t="str">
        <f>IF($L$2=Çağrı!F41,1," ")</f>
        <v xml:space="preserve"> </v>
      </c>
      <c r="Q42" s="148" t="str">
        <f>IF($L$2=Çağrı!L41,1," ")</f>
        <v xml:space="preserve"> </v>
      </c>
      <c r="R42" s="148" t="str">
        <f>IF($L$2=Muhasebe!F41,1," ")</f>
        <v xml:space="preserve"> </v>
      </c>
      <c r="S42" s="148" t="str">
        <f>IF($L$2=Muhasebe!L41,1," ")</f>
        <v xml:space="preserve"> </v>
      </c>
      <c r="T42" s="148" t="str">
        <f>IF($L$2=Banka!F41,1," ")</f>
        <v xml:space="preserve"> </v>
      </c>
      <c r="U42" s="148" t="str">
        <f>IF($L$2=Banka!K41,1," ")</f>
        <v xml:space="preserve"> </v>
      </c>
      <c r="V42" s="148" t="str">
        <f>IF($L$2=BilProgA!F41,1," ")</f>
        <v xml:space="preserve"> </v>
      </c>
      <c r="W42" s="148" t="str">
        <f>IF($L$2=BilProgA!L41,1," ")</f>
        <v xml:space="preserve"> </v>
      </c>
      <c r="X42" s="148" t="str">
        <f>IF($L$2='Bilişim Güv'!F41,1," ")</f>
        <v xml:space="preserve"> </v>
      </c>
      <c r="Y42" s="148" t="str">
        <f>IF($L$2='Bilişim Güv'!L41,1," ")</f>
        <v xml:space="preserve"> </v>
      </c>
      <c r="Z42" s="148" t="str">
        <f>IF($L$2=SosGüv!F41,1," ")</f>
        <v xml:space="preserve"> </v>
      </c>
      <c r="AA42" s="148" t="str">
        <f>IF($L$2=SosGüv!L41,1," ")</f>
        <v xml:space="preserve"> </v>
      </c>
      <c r="AB42" s="148" t="str">
        <f t="shared" si="1"/>
        <v xml:space="preserve"> </v>
      </c>
      <c r="AC42" s="202">
        <v>0.875</v>
      </c>
      <c r="AD42" s="148" t="str">
        <f>IF($L$2=SosGüvİÖ!F42,1," ")</f>
        <v xml:space="preserve"> </v>
      </c>
      <c r="AE42" s="148" t="str">
        <f>IF($L$2=SosGüvİÖ!L42,1," ")</f>
        <v xml:space="preserve"> </v>
      </c>
      <c r="AF42" s="148" t="str">
        <f>IF($L$2=BankaİÖ!F41,1," ")</f>
        <v xml:space="preserve"> </v>
      </c>
      <c r="AG42" s="148" t="str">
        <f>IF($L$2=BankaİÖ!L41,1," ")</f>
        <v xml:space="preserve"> </v>
      </c>
      <c r="AH42" s="148" t="str">
        <f t="shared" si="2"/>
        <v xml:space="preserve"> </v>
      </c>
    </row>
    <row r="43" spans="1:34" s="120" customFormat="1" ht="10.5" customHeight="1" x14ac:dyDescent="0.25">
      <c r="A43" s="457"/>
      <c r="B43" s="280">
        <v>0.58333333333333337</v>
      </c>
      <c r="C43" s="281" t="str">
        <f>IF(L$2=Çağrı!F42,Çağrı!C42,IF(L$2=Çağrı!L42,Çağrı!I42,IF(L$2=Muhasebe!F42,Muhasebe!C42,IF(L$2=Muhasebe!L42,Muhasebe!I42,IF(L$2=Banka!F42,Banka!C42,IF(L$2=Banka!L42,Banka!I42,IF(L$2=SosGüv!F42,SosGüv!C42,IF(L$2=SosGüv!L42,SosGüv!I42,IF(L$2=BilProgA!F42,BilProgA!C42,IF(L$2=BilProgA!L42,BilProgA!I42,IF(L$2='Bilişim Güv'!F42,'Bilişim Güv'!C42,IF(L$2='Bilişim Güv'!L42,'Bilişim Güv'!I42," "))))))))))))</f>
        <v xml:space="preserve"> </v>
      </c>
      <c r="D43" s="282" t="str">
        <f>IF(L$2=Çağrı!F42,Çağrı!D42,IF(L$2=Çağrı!L42,Çağrı!J42,IF(L$2=Muhasebe!F42,Muhasebe!D42,IF(L$2=Muhasebe!L42,Muhasebe!J42,IF(L$2=Banka!F42,Banka!D42,IF(L$2=Banka!L42,Banka!J42,IF(L$2=SosGüv!F42,SosGüv!D42,IF(L$2=SosGüv!L42,SosGüv!J42,IF(L$2=BilProgA!F42,BilProgA!D42,IF(L$2=BilProgA!L42,BilProgA!J42,IF(L$2='Bilişim Güv'!F42,'Bilişim Güv'!D42,IF(L$2='Bilişim Güv'!L42,'Bilişim Güv'!J42," "))))))))))))</f>
        <v xml:space="preserve"> </v>
      </c>
      <c r="E43" s="282" t="str">
        <f>IF(L$2=Çağrı!F42,Çağrı!E42,IF(L$2=Çağrı!L42,Çağrı!K42,IF(L$2=Muhasebe!F42,Muhasebe!E42,IF(L$2=Muhasebe!L42,Muhasebe!K42,IF(L$2=Banka!F42,Banka!E42,IF(L$2=Banka!L42,Banka!K42,IF(L$2=SosGüv!F42,SosGüv!E42,IF(L$2=SosGüv!L42,SosGüv!K42,IF(L$2=BilProgA!F42,BilProgA!E42,IF(L$2=BilProgA!L42,BilProgA!K42,IF(L$2='Bilişim Güv'!F42,'Bilişim Güv'!E42,IF(L$2='Bilişim Güv'!L42,'Bilişim Güv'!K42," "))))))))))))</f>
        <v xml:space="preserve"> </v>
      </c>
      <c r="F43" s="460"/>
      <c r="G43" s="280">
        <v>0.83333333333333304</v>
      </c>
      <c r="H43" s="283" t="str">
        <f>IF(L$2=BankaİÖ!F42,BankaİÖ!C42,IF(L$2=BankaİÖ!L42,BankaİÖ!I42,IF(L$2=SosGüvİÖ!F43,SosGüvİÖ!C43,IF(L$2=SosGüvİÖ!L43,SosGüvİÖ!I43," "))))</f>
        <v xml:space="preserve"> </v>
      </c>
      <c r="I43" s="284" t="str">
        <f>IF(L$2=BankaİÖ!F42,BankaİÖ!D42,IF(L$2=BankaİÖ!L42,BankaİÖ!J42,IF(L$2=SosGüvİÖ!F43,SosGüvİÖ!D43,IF(L$2=SosGüvİÖ!L43,SosGüvİÖ!J43," "))))</f>
        <v xml:space="preserve"> </v>
      </c>
      <c r="J43" s="285" t="str">
        <f>IF(L$2=BankaİÖ!F42,BankaİÖ!E42,IF(L$2=BankaİÖ!L42,BankaİÖ!K42,IF(L$2=SosGüvİÖ!F43,SosGüvİÖ!E43,IF(L$2=SosGüvİÖ!L43,SosGüvİÖ!K43," "))))</f>
        <v xml:space="preserve"> </v>
      </c>
      <c r="L43" s="257"/>
      <c r="M43" s="127" t="str">
        <f t="shared" si="0"/>
        <v xml:space="preserve"> </v>
      </c>
      <c r="N43" s="446"/>
      <c r="O43" s="138">
        <v>0.58333333333333337</v>
      </c>
      <c r="P43" s="142" t="str">
        <f>IF($L$2=Çağrı!F42,1," ")</f>
        <v xml:space="preserve"> </v>
      </c>
      <c r="Q43" s="142" t="str">
        <f>IF($L$2=Çağrı!L42,1," ")</f>
        <v xml:space="preserve"> </v>
      </c>
      <c r="R43" s="142" t="str">
        <f>IF($L$2=Muhasebe!F42,1," ")</f>
        <v xml:space="preserve"> </v>
      </c>
      <c r="S43" s="142" t="str">
        <f>IF($L$2=Muhasebe!L42,1," ")</f>
        <v xml:space="preserve"> </v>
      </c>
      <c r="T43" s="142" t="str">
        <f>IF($L$2=Banka!F42,1," ")</f>
        <v xml:space="preserve"> </v>
      </c>
      <c r="U43" s="142" t="str">
        <f>IF($L$2=Banka!K42,1," ")</f>
        <v xml:space="preserve"> </v>
      </c>
      <c r="V43" s="142" t="str">
        <f>IF($L$2=BilProgA!F42,1," ")</f>
        <v xml:space="preserve"> </v>
      </c>
      <c r="W43" s="142" t="str">
        <f>IF($L$2=BilProgA!L42,1," ")</f>
        <v xml:space="preserve"> </v>
      </c>
      <c r="X43" s="142" t="str">
        <f>IF($L$2='Bilişim Güv'!F42,1," ")</f>
        <v xml:space="preserve"> </v>
      </c>
      <c r="Y43" s="142" t="str">
        <f>IF($L$2='Bilişim Güv'!L42,1," ")</f>
        <v xml:space="preserve"> </v>
      </c>
      <c r="Z43" s="142" t="str">
        <f>IF($L$2=SosGüv!F42,1," ")</f>
        <v xml:space="preserve"> </v>
      </c>
      <c r="AA43" s="142" t="str">
        <f>IF($L$2=SosGüv!L42,1," ")</f>
        <v xml:space="preserve"> </v>
      </c>
      <c r="AB43" s="142" t="str">
        <f t="shared" si="1"/>
        <v xml:space="preserve"> </v>
      </c>
      <c r="AC43" s="201">
        <v>0.91666666666666596</v>
      </c>
      <c r="AD43" s="142" t="str">
        <f>IF($L$2=SosGüvİÖ!F43,1," ")</f>
        <v xml:space="preserve"> </v>
      </c>
      <c r="AE43" s="142" t="str">
        <f>IF($L$2=SosGüvİÖ!L43,1," ")</f>
        <v xml:space="preserve"> </v>
      </c>
      <c r="AF43" s="142" t="str">
        <f>IF($L$2=BankaİÖ!F42,1," ")</f>
        <v xml:space="preserve"> </v>
      </c>
      <c r="AG43" s="142" t="str">
        <f>IF($L$2=BankaİÖ!L42,1," ")</f>
        <v xml:space="preserve"> </v>
      </c>
      <c r="AH43" s="142" t="str">
        <f t="shared" si="2"/>
        <v xml:space="preserve"> </v>
      </c>
    </row>
    <row r="44" spans="1:34" s="120" customFormat="1" ht="10.5" customHeight="1" x14ac:dyDescent="0.25">
      <c r="A44" s="457"/>
      <c r="B44" s="280">
        <v>0.625</v>
      </c>
      <c r="C44" s="281" t="str">
        <f>IF(L$2=Çağrı!F43,Çağrı!C43,IF(L$2=Çağrı!L43,Çağrı!I43,IF(L$2=Muhasebe!F43,Muhasebe!C43,IF(L$2=Muhasebe!L43,Muhasebe!I43,IF(L$2=Banka!F43,Banka!C43,IF(L$2=Banka!L43,Banka!I43,IF(L$2=SosGüv!F43,SosGüv!C43,IF(L$2=SosGüv!L43,SosGüv!I43,IF(L$2=BilProgA!F43,BilProgA!C43,IF(L$2=BilProgA!L43,BilProgA!I43,IF(L$2='Bilişim Güv'!F43,'Bilişim Güv'!C43,IF(L$2='Bilişim Güv'!L43,'Bilişim Güv'!I43," "))))))))))))</f>
        <v xml:space="preserve"> </v>
      </c>
      <c r="D44" s="282" t="str">
        <f>IF(L$2=Çağrı!F43,Çağrı!D43,IF(L$2=Çağrı!L43,Çağrı!J43,IF(L$2=Muhasebe!F43,Muhasebe!D43,IF(L$2=Muhasebe!L43,Muhasebe!J43,IF(L$2=Banka!F43,Banka!D43,IF(L$2=Banka!L43,Banka!J43,IF(L$2=SosGüv!F43,SosGüv!D43,IF(L$2=SosGüv!L43,SosGüv!J43,IF(L$2=BilProgA!F43,BilProgA!D43,IF(L$2=BilProgA!L43,BilProgA!J43,IF(L$2='Bilişim Güv'!F43,'Bilişim Güv'!D43,IF(L$2='Bilişim Güv'!L43,'Bilişim Güv'!J43," "))))))))))))</f>
        <v xml:space="preserve"> </v>
      </c>
      <c r="E44" s="282" t="str">
        <f>IF(L$2=Çağrı!F43,Çağrı!E43,IF(L$2=Çağrı!L43,Çağrı!K43,IF(L$2=Muhasebe!F43,Muhasebe!E43,IF(L$2=Muhasebe!L43,Muhasebe!K43,IF(L$2=Banka!F43,Banka!E43,IF(L$2=Banka!L43,Banka!K43,IF(L$2=SosGüv!F43,SosGüv!E43,IF(L$2=SosGüv!L43,SosGüv!K43,IF(L$2=BilProgA!F43,BilProgA!E43,IF(L$2=BilProgA!L43,BilProgA!K43,IF(L$2='Bilişim Güv'!F43,'Bilişim Güv'!E43,IF(L$2='Bilişim Güv'!L43,'Bilişim Güv'!K43," "))))))))))))</f>
        <v xml:space="preserve"> </v>
      </c>
      <c r="F44" s="460"/>
      <c r="G44" s="280">
        <v>0.875</v>
      </c>
      <c r="H44" s="283" t="str">
        <f>IF(L$2=BankaİÖ!F43,BankaİÖ!C43,IF(L$2=BankaİÖ!L43,BankaİÖ!I43,IF(L$2=SosGüvİÖ!F44,SosGüvİÖ!C44,IF(L$2=SosGüvİÖ!L44,SosGüvİÖ!I44," "))))</f>
        <v xml:space="preserve"> </v>
      </c>
      <c r="I44" s="284" t="str">
        <f>IF(L$2=BankaİÖ!F43,BankaİÖ!D43,IF(L$2=BankaİÖ!L43,BankaİÖ!J43,IF(L$2=SosGüvİÖ!F44,SosGüvİÖ!D44,IF(L$2=SosGüvİÖ!L44,SosGüvİÖ!J44," "))))</f>
        <v xml:space="preserve"> </v>
      </c>
      <c r="J44" s="285" t="str">
        <f>IF(L$2=BankaİÖ!F43,BankaİÖ!E43,IF(L$2=BankaİÖ!L43,BankaİÖ!K43,IF(L$2=SosGüvİÖ!F44,SosGüvİÖ!E44,IF(L$2=SosGüvİÖ!L44,SosGüvİÖ!K44," "))))</f>
        <v xml:space="preserve"> </v>
      </c>
      <c r="L44" s="257"/>
      <c r="M44" s="127" t="str">
        <f t="shared" si="0"/>
        <v xml:space="preserve"> </v>
      </c>
      <c r="N44" s="446"/>
      <c r="O44" s="145">
        <v>0.625</v>
      </c>
      <c r="P44" s="148" t="str">
        <f>IF($L$2=Çağrı!F43,1," ")</f>
        <v xml:space="preserve"> </v>
      </c>
      <c r="Q44" s="148" t="str">
        <f>IF($L$2=Çağrı!L43,1," ")</f>
        <v xml:space="preserve"> </v>
      </c>
      <c r="R44" s="148" t="str">
        <f>IF($L$2=Muhasebe!F43,1," ")</f>
        <v xml:space="preserve"> </v>
      </c>
      <c r="S44" s="148" t="str">
        <f>IF($L$2=Muhasebe!L43,1," ")</f>
        <v xml:space="preserve"> </v>
      </c>
      <c r="T44" s="148" t="str">
        <f>IF($L$2=Banka!F43,1," ")</f>
        <v xml:space="preserve"> </v>
      </c>
      <c r="U44" s="148" t="str">
        <f>IF($L$2=Banka!K43,1," ")</f>
        <v xml:space="preserve"> </v>
      </c>
      <c r="V44" s="148" t="str">
        <f>IF($L$2=BilProgA!F43,1," ")</f>
        <v xml:space="preserve"> </v>
      </c>
      <c r="W44" s="148" t="str">
        <f>IF($L$2=BilProgA!L43,1," ")</f>
        <v xml:space="preserve"> </v>
      </c>
      <c r="X44" s="148" t="str">
        <f>IF($L$2='Bilişim Güv'!F43,1," ")</f>
        <v xml:space="preserve"> </v>
      </c>
      <c r="Y44" s="148" t="str">
        <f>IF($L$2='Bilişim Güv'!L43,1," ")</f>
        <v xml:space="preserve"> </v>
      </c>
      <c r="Z44" s="148" t="str">
        <f>IF($L$2=SosGüv!F43,1," ")</f>
        <v xml:space="preserve"> </v>
      </c>
      <c r="AA44" s="148" t="str">
        <f>IF($L$2=SosGüv!L43,1," ")</f>
        <v xml:space="preserve"> </v>
      </c>
      <c r="AB44" s="148" t="str">
        <f t="shared" si="1"/>
        <v xml:space="preserve"> </v>
      </c>
      <c r="AC44" s="202">
        <v>0.625</v>
      </c>
      <c r="AD44" s="148" t="str">
        <f>IF($L$2=SosGüvİÖ!F44,1," ")</f>
        <v xml:space="preserve"> </v>
      </c>
      <c r="AE44" s="148" t="str">
        <f>IF($L$2=SosGüvİÖ!L44,1," ")</f>
        <v xml:space="preserve"> </v>
      </c>
      <c r="AF44" s="148" t="str">
        <f>IF($L$2=BankaİÖ!F43,1," ")</f>
        <v xml:space="preserve"> </v>
      </c>
      <c r="AG44" s="148" t="str">
        <f>IF($L$2=BankaİÖ!L43,1," ")</f>
        <v xml:space="preserve"> </v>
      </c>
      <c r="AH44" s="148" t="str">
        <f t="shared" si="2"/>
        <v xml:space="preserve"> </v>
      </c>
    </row>
    <row r="45" spans="1:34" s="120" customFormat="1" ht="10.5" customHeight="1" thickBot="1" x14ac:dyDescent="0.3">
      <c r="A45" s="458"/>
      <c r="B45" s="292">
        <v>0.66666666666666663</v>
      </c>
      <c r="C45" s="293" t="str">
        <f>IF(L$2=Çağrı!F44,Çağrı!C44,IF(L$2=Çağrı!L44,Çağrı!I44,IF(L$2=Muhasebe!F44,Muhasebe!C44,IF(L$2=Muhasebe!L44,Muhasebe!I44,IF(L$2=Banka!F44,Banka!C44,IF(L$2=Banka!L44,Banka!I44,IF(L$2=SosGüv!F44,SosGüv!C44,IF(L$2=SosGüv!L44,SosGüv!I44,IF(L$2=BilProgA!F44,BilProgA!C44,IF(L$2=BilProgA!L44,BilProgA!I44,IF(L$2='Bilişim Güv'!F44,'Bilişim Güv'!C44,IF(L$2='Bilişim Güv'!L44,'Bilişim Güv'!I44," "))))))))))))</f>
        <v xml:space="preserve"> </v>
      </c>
      <c r="D45" s="294" t="str">
        <f>IF(L$2=Çağrı!F44,Çağrı!D44,IF(L$2=Çağrı!L44,Çağrı!J44,IF(L$2=Muhasebe!F44,Muhasebe!D44,IF(L$2=Muhasebe!L44,Muhasebe!J44,IF(L$2=Banka!F44,Banka!D44,IF(L$2=Banka!L44,Banka!J44,IF(L$2=SosGüv!F44,SosGüv!D44,IF(L$2=SosGüv!L44,SosGüv!J44,IF(L$2=BilProgA!F44,BilProgA!D44,IF(L$2=BilProgA!L44,BilProgA!J44,IF(L$2='Bilişim Güv'!F44,'Bilişim Güv'!D44,IF(L$2='Bilişim Güv'!L44,'Bilişim Güv'!J44," "))))))))))))</f>
        <v xml:space="preserve"> </v>
      </c>
      <c r="E45" s="294" t="str">
        <f>IF(L$2=Çağrı!F44,Çağrı!E44,IF(L$2=Çağrı!L44,Çağrı!K44,IF(L$2=Muhasebe!F44,Muhasebe!E44,IF(L$2=Muhasebe!L44,Muhasebe!K44,IF(L$2=Banka!F44,Banka!E44,IF(L$2=Banka!L44,Banka!K44,IF(L$2=SosGüv!F44,SosGüv!E44,IF(L$2=SosGüv!L44,SosGüv!K44,IF(L$2=BilProgA!F44,BilProgA!E44,IF(L$2=BilProgA!L44,BilProgA!K44,IF(L$2='Bilişim Güv'!F44,'Bilişim Güv'!E44,IF(L$2='Bilişim Güv'!L44,'Bilişim Güv'!K44," "))))))))))))</f>
        <v xml:space="preserve"> </v>
      </c>
      <c r="F45" s="461"/>
      <c r="G45" s="292">
        <v>0.91666666666666596</v>
      </c>
      <c r="H45" s="295" t="str">
        <f>IF(L$2=BankaİÖ!F44,BankaİÖ!C44,IF(L$2=BankaİÖ!L44,BankaİÖ!I44,IF(L$2=SosGüvİÖ!F45,SosGüvİÖ!C45,IF(L$2=SosGüvİÖ!L45,SosGüvİÖ!I45," "))))</f>
        <v xml:space="preserve"> </v>
      </c>
      <c r="I45" s="296" t="str">
        <f>IF(L$2=BankaİÖ!F44,BankaİÖ!D44,IF(L$2=BankaİÖ!L44,BankaİÖ!J44,IF(L$2=SosGüvİÖ!F45,SosGüvİÖ!D45,IF(L$2=SosGüvİÖ!L45,SosGüvİÖ!J45," "))))</f>
        <v xml:space="preserve"> </v>
      </c>
      <c r="J45" s="297" t="str">
        <f>IF(L$2=BankaİÖ!F44,BankaİÖ!E44,IF(L$2=BankaİÖ!L44,BankaİÖ!K44,IF(L$2=SosGüvİÖ!F45,SosGüvİÖ!E45,IF(L$2=SosGüvİÖ!L45,SosGüvİÖ!K45," "))))</f>
        <v xml:space="preserve"> </v>
      </c>
      <c r="L45" s="257"/>
      <c r="M45" s="127" t="str">
        <f t="shared" si="0"/>
        <v xml:space="preserve"> </v>
      </c>
      <c r="N45" s="448"/>
      <c r="O45" s="161">
        <v>0.66666666666666663</v>
      </c>
      <c r="P45" s="165" t="str">
        <f>IF($L$2=Çağrı!F44,1," ")</f>
        <v xml:space="preserve"> </v>
      </c>
      <c r="Q45" s="165" t="str">
        <f>IF($L$2=Çağrı!L44,1," ")</f>
        <v xml:space="preserve"> </v>
      </c>
      <c r="R45" s="165" t="str">
        <f>IF($L$2=Muhasebe!F44,1," ")</f>
        <v xml:space="preserve"> </v>
      </c>
      <c r="S45" s="165" t="str">
        <f>IF($L$2=Muhasebe!L44,1," ")</f>
        <v xml:space="preserve"> </v>
      </c>
      <c r="T45" s="165" t="str">
        <f>IF($L$2=Banka!F44,1," ")</f>
        <v xml:space="preserve"> </v>
      </c>
      <c r="U45" s="165" t="str">
        <f>IF($L$2=Banka!K44,1," ")</f>
        <v xml:space="preserve"> </v>
      </c>
      <c r="V45" s="165" t="str">
        <f>IF($L$2=BilProgA!F44,1," ")</f>
        <v xml:space="preserve"> </v>
      </c>
      <c r="W45" s="165" t="str">
        <f>IF($L$2=BilProgA!L44,1," ")</f>
        <v xml:space="preserve"> </v>
      </c>
      <c r="X45" s="165" t="str">
        <f>IF($L$2='Bilişim Güv'!F44,1," ")</f>
        <v xml:space="preserve"> </v>
      </c>
      <c r="Y45" s="165" t="str">
        <f>IF($L$2='Bilişim Güv'!L44,1," ")</f>
        <v xml:space="preserve"> </v>
      </c>
      <c r="Z45" s="165" t="str">
        <f>IF($L$2=SosGüv!F44,1," ")</f>
        <v xml:space="preserve"> </v>
      </c>
      <c r="AA45" s="165" t="str">
        <f>IF($L$2=SosGüv!L44,1," ")</f>
        <v xml:space="preserve"> </v>
      </c>
      <c r="AB45" s="165" t="str">
        <f t="shared" si="1"/>
        <v xml:space="preserve"> </v>
      </c>
      <c r="AC45" s="204">
        <v>0.66666666666666663</v>
      </c>
      <c r="AD45" s="165" t="str">
        <f>IF($L$2=SosGüvİÖ!F45,1," ")</f>
        <v xml:space="preserve"> </v>
      </c>
      <c r="AE45" s="165" t="str">
        <f>IF($L$2=SosGüvİÖ!L45,1," ")</f>
        <v xml:space="preserve"> </v>
      </c>
      <c r="AF45" s="165" t="str">
        <f>IF($L$2=BankaİÖ!F44,1," ")</f>
        <v xml:space="preserve"> </v>
      </c>
      <c r="AG45" s="165" t="str">
        <f>IF($L$2=BankaİÖ!L44,1," ")</f>
        <v xml:space="preserve"> </v>
      </c>
      <c r="AH45" s="165" t="str">
        <f t="shared" si="2"/>
        <v xml:space="preserve"> </v>
      </c>
    </row>
    <row r="46" spans="1:34" s="167" customFormat="1" ht="9" x14ac:dyDescent="0.15">
      <c r="B46" s="171"/>
      <c r="C46" s="171"/>
      <c r="G46" s="171"/>
      <c r="H46" s="171"/>
      <c r="J46" s="207"/>
      <c r="L46" s="258"/>
      <c r="M46" s="169"/>
      <c r="O46" s="170"/>
      <c r="P46" s="171"/>
      <c r="Q46" s="172"/>
      <c r="R46" s="171"/>
      <c r="S46" s="171"/>
      <c r="T46" s="171"/>
      <c r="U46" s="171"/>
      <c r="V46" s="171"/>
      <c r="W46" s="171"/>
      <c r="X46" s="171"/>
      <c r="Y46" s="171"/>
      <c r="AB46" s="173"/>
      <c r="AH46" s="173"/>
    </row>
    <row r="47" spans="1:34" s="167" customFormat="1" ht="9" x14ac:dyDescent="0.15">
      <c r="B47" s="171"/>
      <c r="C47" s="171"/>
      <c r="G47" s="171"/>
      <c r="H47" s="171"/>
      <c r="J47" s="207"/>
      <c r="L47" s="258"/>
      <c r="M47" s="169"/>
      <c r="O47" s="170"/>
      <c r="P47" s="171"/>
      <c r="Q47" s="172"/>
      <c r="R47" s="171"/>
      <c r="S47" s="171"/>
      <c r="T47" s="171"/>
      <c r="U47" s="171"/>
      <c r="V47" s="171"/>
      <c r="W47" s="171"/>
      <c r="X47" s="171"/>
      <c r="Y47" s="171"/>
      <c r="AB47" s="173"/>
      <c r="AH47" s="173"/>
    </row>
    <row r="48" spans="1:34" s="167" customFormat="1" ht="9" x14ac:dyDescent="0.15">
      <c r="B48" s="171"/>
      <c r="C48" s="171"/>
      <c r="G48" s="171"/>
      <c r="H48" s="171"/>
      <c r="J48" s="207"/>
      <c r="L48" s="258"/>
      <c r="M48" s="169"/>
      <c r="O48" s="170"/>
      <c r="P48" s="171"/>
      <c r="Q48" s="172"/>
      <c r="R48" s="171"/>
      <c r="S48" s="171"/>
      <c r="T48" s="171"/>
      <c r="U48" s="171"/>
      <c r="V48" s="171"/>
      <c r="W48" s="171"/>
      <c r="X48" s="171"/>
      <c r="Y48" s="171"/>
      <c r="AB48" s="173"/>
      <c r="AH48" s="173"/>
    </row>
    <row r="49" spans="2:34" s="167" customFormat="1" ht="9" x14ac:dyDescent="0.15">
      <c r="B49" s="171"/>
      <c r="C49" s="171"/>
      <c r="G49" s="171"/>
      <c r="H49" s="171"/>
      <c r="J49" s="207"/>
      <c r="L49" s="258"/>
      <c r="M49" s="169"/>
      <c r="O49" s="170"/>
      <c r="P49" s="171"/>
      <c r="Q49" s="172"/>
      <c r="R49" s="171"/>
      <c r="S49" s="171"/>
      <c r="T49" s="171"/>
      <c r="U49" s="171"/>
      <c r="V49" s="171"/>
      <c r="W49" s="171"/>
      <c r="X49" s="171"/>
      <c r="Y49" s="171"/>
      <c r="AB49" s="173"/>
      <c r="AH49" s="173"/>
    </row>
    <row r="50" spans="2:34" s="167" customFormat="1" ht="9" x14ac:dyDescent="0.15">
      <c r="B50" s="171"/>
      <c r="C50" s="171"/>
      <c r="G50" s="171"/>
      <c r="H50" s="171"/>
      <c r="J50" s="207"/>
      <c r="L50" s="258"/>
      <c r="M50" s="169"/>
      <c r="O50" s="170"/>
      <c r="P50" s="171"/>
      <c r="Q50" s="172"/>
      <c r="R50" s="171"/>
      <c r="S50" s="171"/>
      <c r="T50" s="171"/>
      <c r="U50" s="171"/>
      <c r="V50" s="171"/>
      <c r="W50" s="171"/>
      <c r="X50" s="171"/>
      <c r="Y50" s="171"/>
      <c r="AB50" s="173"/>
      <c r="AH50" s="173"/>
    </row>
    <row r="51" spans="2:34" s="167" customFormat="1" ht="9" x14ac:dyDescent="0.15">
      <c r="B51" s="171"/>
      <c r="C51" s="171"/>
      <c r="G51" s="171"/>
      <c r="H51" s="171"/>
      <c r="J51" s="207"/>
      <c r="L51" s="258"/>
      <c r="M51" s="169"/>
      <c r="O51" s="170"/>
      <c r="P51" s="171"/>
      <c r="Q51" s="172"/>
      <c r="R51" s="171"/>
      <c r="S51" s="171"/>
      <c r="T51" s="171"/>
      <c r="U51" s="171"/>
      <c r="V51" s="171"/>
      <c r="W51" s="171"/>
      <c r="X51" s="171"/>
      <c r="Y51" s="171"/>
      <c r="AB51" s="173"/>
      <c r="AH51" s="173"/>
    </row>
    <row r="52" spans="2:34" s="167" customFormat="1" ht="9" x14ac:dyDescent="0.15">
      <c r="B52" s="171"/>
      <c r="C52" s="171"/>
      <c r="G52" s="171"/>
      <c r="H52" s="171"/>
      <c r="J52" s="207"/>
      <c r="L52" s="258"/>
      <c r="M52" s="169"/>
      <c r="O52" s="170"/>
      <c r="P52" s="171"/>
      <c r="Q52" s="172"/>
      <c r="R52" s="171"/>
      <c r="S52" s="171"/>
      <c r="T52" s="171"/>
      <c r="U52" s="171"/>
      <c r="V52" s="171"/>
      <c r="W52" s="171"/>
      <c r="X52" s="171"/>
      <c r="Y52" s="171"/>
      <c r="AB52" s="173"/>
      <c r="AH52" s="173"/>
    </row>
    <row r="53" spans="2:34" s="167" customFormat="1" ht="9" x14ac:dyDescent="0.15">
      <c r="B53" s="171"/>
      <c r="C53" s="171"/>
      <c r="G53" s="171"/>
      <c r="H53" s="171"/>
      <c r="J53" s="207"/>
      <c r="L53" s="258"/>
      <c r="M53" s="169"/>
      <c r="O53" s="170"/>
      <c r="P53" s="171"/>
      <c r="Q53" s="172"/>
      <c r="R53" s="171"/>
      <c r="S53" s="171"/>
      <c r="T53" s="171"/>
      <c r="U53" s="171"/>
      <c r="V53" s="171"/>
      <c r="W53" s="171"/>
      <c r="X53" s="171"/>
      <c r="Y53" s="171"/>
      <c r="AB53" s="173"/>
      <c r="AH53" s="173"/>
    </row>
    <row r="54" spans="2:34" s="167" customFormat="1" ht="9" x14ac:dyDescent="0.15">
      <c r="B54" s="171"/>
      <c r="C54" s="171"/>
      <c r="G54" s="171"/>
      <c r="H54" s="171"/>
      <c r="J54" s="207"/>
      <c r="L54" s="258"/>
      <c r="M54" s="169"/>
      <c r="O54" s="170"/>
      <c r="P54" s="171"/>
      <c r="Q54" s="172"/>
      <c r="R54" s="171"/>
      <c r="S54" s="171"/>
      <c r="T54" s="171"/>
      <c r="U54" s="171"/>
      <c r="V54" s="171"/>
      <c r="W54" s="171"/>
      <c r="X54" s="171"/>
      <c r="Y54" s="171"/>
      <c r="AB54" s="173"/>
      <c r="AH54" s="173"/>
    </row>
    <row r="55" spans="2:34" s="167" customFormat="1" ht="9" x14ac:dyDescent="0.15">
      <c r="B55" s="171"/>
      <c r="C55" s="171"/>
      <c r="G55" s="171"/>
      <c r="H55" s="171"/>
      <c r="J55" s="207"/>
      <c r="L55" s="258"/>
      <c r="M55" s="169"/>
      <c r="O55" s="170"/>
      <c r="P55" s="171"/>
      <c r="Q55" s="172"/>
      <c r="R55" s="171"/>
      <c r="S55" s="171"/>
      <c r="T55" s="171"/>
      <c r="U55" s="171"/>
      <c r="V55" s="171"/>
      <c r="W55" s="171"/>
      <c r="X55" s="171"/>
      <c r="Y55" s="171"/>
      <c r="AB55" s="173"/>
      <c r="AH55" s="173"/>
    </row>
    <row r="56" spans="2:34" s="167" customFormat="1" ht="9" x14ac:dyDescent="0.15">
      <c r="B56" s="171"/>
      <c r="C56" s="171"/>
      <c r="G56" s="171"/>
      <c r="H56" s="171"/>
      <c r="J56" s="207"/>
      <c r="L56" s="258"/>
      <c r="M56" s="169"/>
      <c r="O56" s="170"/>
      <c r="P56" s="171"/>
      <c r="Q56" s="172"/>
      <c r="R56" s="171"/>
      <c r="S56" s="171"/>
      <c r="T56" s="171"/>
      <c r="U56" s="171"/>
      <c r="V56" s="171"/>
      <c r="W56" s="171"/>
      <c r="X56" s="171"/>
      <c r="Y56" s="171"/>
      <c r="AB56" s="173"/>
      <c r="AH56" s="173"/>
    </row>
    <row r="57" spans="2:34" s="167" customFormat="1" ht="9" x14ac:dyDescent="0.15">
      <c r="B57" s="171"/>
      <c r="C57" s="171"/>
      <c r="G57" s="171"/>
      <c r="H57" s="171"/>
      <c r="J57" s="207"/>
      <c r="L57" s="258"/>
      <c r="M57" s="169"/>
      <c r="O57" s="170"/>
      <c r="P57" s="171"/>
      <c r="Q57" s="172"/>
      <c r="R57" s="171"/>
      <c r="S57" s="171"/>
      <c r="T57" s="171"/>
      <c r="U57" s="171"/>
      <c r="V57" s="171"/>
      <c r="W57" s="171"/>
      <c r="X57" s="171"/>
      <c r="Y57" s="171"/>
      <c r="AB57" s="173"/>
      <c r="AH57" s="173"/>
    </row>
  </sheetData>
  <sheetProtection password="CA08" sheet="1" objects="1" scenarios="1"/>
  <mergeCells count="40">
    <mergeCell ref="F4:J4"/>
    <mergeCell ref="Y2:Y5"/>
    <mergeCell ref="Z2:Z5"/>
    <mergeCell ref="AA2:AA5"/>
    <mergeCell ref="AB2:AB5"/>
    <mergeCell ref="S2:S5"/>
    <mergeCell ref="T2:T5"/>
    <mergeCell ref="U2:U5"/>
    <mergeCell ref="V2:V5"/>
    <mergeCell ref="W2:W5"/>
    <mergeCell ref="X2:X5"/>
    <mergeCell ref="A2:J2"/>
    <mergeCell ref="N2:N5"/>
    <mergeCell ref="O2:O5"/>
    <mergeCell ref="P2:P5"/>
    <mergeCell ref="Q2:Q5"/>
    <mergeCell ref="N14:N21"/>
    <mergeCell ref="AE2:AE5"/>
    <mergeCell ref="AF2:AF5"/>
    <mergeCell ref="AG2:AG5"/>
    <mergeCell ref="AH2:AH5"/>
    <mergeCell ref="AC2:AC5"/>
    <mergeCell ref="AD2:AD5"/>
    <mergeCell ref="R2:R5"/>
    <mergeCell ref="A38:A45"/>
    <mergeCell ref="F38:F45"/>
    <mergeCell ref="N38:N45"/>
    <mergeCell ref="E3:J3"/>
    <mergeCell ref="A4:E4"/>
    <mergeCell ref="A22:A29"/>
    <mergeCell ref="F22:F29"/>
    <mergeCell ref="N22:N29"/>
    <mergeCell ref="A30:A37"/>
    <mergeCell ref="F30:F37"/>
    <mergeCell ref="N30:N37"/>
    <mergeCell ref="A6:A13"/>
    <mergeCell ref="F6:F13"/>
    <mergeCell ref="N6:N13"/>
    <mergeCell ref="A14:A21"/>
    <mergeCell ref="F14:F21"/>
  </mergeCells>
  <conditionalFormatting sqref="P6:AH45">
    <cfRule type="cellIs" dxfId="0" priority="1" stopIfTrue="1" operator="equal">
      <formula>1</formula>
    </cfRule>
  </conditionalFormatting>
  <dataValidations count="1">
    <dataValidation allowBlank="1" showErrorMessage="1" sqref="L18:L22"/>
  </dataValidations>
  <printOptions horizontalCentered="1" verticalCentered="1"/>
  <pageMargins left="0.11811023622047245" right="0.11811023622047245" top="0.55118110236220474" bottom="0.35433070866141736" header="0.31496062992125984" footer="0.31496062992125984"/>
  <pageSetup paperSize="9" orientation="landscape" r:id="rId1"/>
  <ignoredErrors>
    <ignoredError sqref="C6:C29 D6:D12 H7:H45 H6 E6:E29 I6:I45 J6:J45 D14:D29 C38:C45 E31 C31:D31 E38:E45 D38:D45 C30 C32:C3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161925</xdr:colOff>
                    <xdr:row>2</xdr:row>
                    <xdr:rowOff>9525</xdr:rowOff>
                  </from>
                  <to>
                    <xdr:col>3</xdr:col>
                    <xdr:colOff>1171575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47"/>
  <sheetViews>
    <sheetView workbookViewId="0">
      <selection activeCell="K42" sqref="K42"/>
    </sheetView>
  </sheetViews>
  <sheetFormatPr defaultRowHeight="11.25" x14ac:dyDescent="0.2"/>
  <cols>
    <col min="1" max="1" width="9.140625" style="321"/>
    <col min="2" max="2" width="3.28515625" style="321" bestFit="1" customWidth="1"/>
    <col min="3" max="3" width="5.5703125" style="322" bestFit="1" customWidth="1"/>
    <col min="4" max="4" width="9" style="347" bestFit="1" customWidth="1"/>
    <col min="5" max="5" width="35.5703125" style="321" customWidth="1"/>
    <col min="6" max="6" width="34.28515625" style="321" customWidth="1"/>
    <col min="7" max="7" width="6.28515625" style="347" bestFit="1" customWidth="1"/>
    <col min="8" max="8" width="2.7109375" style="323" customWidth="1"/>
    <col min="9" max="9" width="5.42578125" style="323" customWidth="1"/>
    <col min="10" max="10" width="7.7109375" style="192" customWidth="1"/>
    <col min="11" max="11" width="25.7109375" style="321" customWidth="1"/>
    <col min="12" max="12" width="22.7109375" style="321" customWidth="1"/>
    <col min="13" max="13" width="24.42578125" style="347" bestFit="1" customWidth="1"/>
    <col min="14" max="16384" width="9.140625" style="321"/>
  </cols>
  <sheetData>
    <row r="4" spans="2:13" ht="12.75" x14ac:dyDescent="0.2">
      <c r="B4" s="410" t="s">
        <v>524</v>
      </c>
      <c r="C4" s="410"/>
      <c r="D4" s="410"/>
      <c r="E4" s="410"/>
      <c r="F4" s="410"/>
      <c r="G4" s="410"/>
      <c r="H4" s="374"/>
      <c r="I4" s="374"/>
      <c r="J4" s="374"/>
      <c r="K4" s="374"/>
      <c r="L4" s="374"/>
      <c r="M4" s="374"/>
    </row>
    <row r="5" spans="2:13" ht="12.75" x14ac:dyDescent="0.2">
      <c r="B5" s="410" t="s">
        <v>525</v>
      </c>
      <c r="C5" s="410"/>
      <c r="D5" s="410"/>
      <c r="E5" s="410"/>
      <c r="F5" s="410"/>
      <c r="G5" s="410"/>
      <c r="H5" s="373"/>
      <c r="I5" s="373"/>
      <c r="J5" s="373"/>
      <c r="K5" s="373"/>
      <c r="L5" s="373"/>
      <c r="M5" s="373"/>
    </row>
    <row r="6" spans="2:13" ht="12" thickBot="1" x14ac:dyDescent="0.25">
      <c r="H6" s="321"/>
      <c r="I6" s="321"/>
      <c r="J6" s="321"/>
      <c r="M6" s="321"/>
    </row>
    <row r="7" spans="2:13" s="322" customFormat="1" ht="13.5" thickBot="1" x14ac:dyDescent="0.25">
      <c r="B7" s="375"/>
      <c r="C7" s="376" t="s">
        <v>0</v>
      </c>
      <c r="D7" s="377" t="s">
        <v>1</v>
      </c>
      <c r="E7" s="376" t="s">
        <v>2</v>
      </c>
      <c r="F7" s="376" t="s">
        <v>3</v>
      </c>
      <c r="G7" s="378" t="s">
        <v>9</v>
      </c>
    </row>
    <row r="8" spans="2:13" ht="12.75" x14ac:dyDescent="0.2">
      <c r="B8" s="472" t="s">
        <v>6</v>
      </c>
      <c r="C8" s="379">
        <v>0.54166666666666663</v>
      </c>
      <c r="D8" s="390" t="s">
        <v>510</v>
      </c>
      <c r="E8" s="380" t="s">
        <v>516</v>
      </c>
      <c r="F8" s="380" t="s">
        <v>517</v>
      </c>
      <c r="G8" s="381" t="s">
        <v>226</v>
      </c>
      <c r="H8" s="321"/>
      <c r="I8" s="321"/>
      <c r="J8" s="321"/>
      <c r="M8" s="321"/>
    </row>
    <row r="9" spans="2:13" ht="12.75" x14ac:dyDescent="0.2">
      <c r="B9" s="473"/>
      <c r="C9" s="382">
        <v>0.58333333333333337</v>
      </c>
      <c r="D9" s="383" t="s">
        <v>510</v>
      </c>
      <c r="E9" s="384" t="s">
        <v>516</v>
      </c>
      <c r="F9" s="384" t="s">
        <v>517</v>
      </c>
      <c r="G9" s="385" t="s">
        <v>226</v>
      </c>
      <c r="H9" s="321"/>
      <c r="I9" s="321"/>
      <c r="J9" s="321"/>
      <c r="M9" s="321"/>
    </row>
    <row r="10" spans="2:13" ht="12.75" x14ac:dyDescent="0.2">
      <c r="B10" s="473"/>
      <c r="C10" s="382">
        <v>0.625</v>
      </c>
      <c r="D10" s="383" t="s">
        <v>512</v>
      </c>
      <c r="E10" s="384" t="s">
        <v>518</v>
      </c>
      <c r="F10" s="384" t="s">
        <v>156</v>
      </c>
      <c r="G10" s="385" t="s">
        <v>224</v>
      </c>
      <c r="H10" s="321"/>
      <c r="I10" s="321"/>
      <c r="J10" s="321"/>
      <c r="M10" s="321"/>
    </row>
    <row r="11" spans="2:13" ht="13.5" thickBot="1" x14ac:dyDescent="0.25">
      <c r="B11" s="474"/>
      <c r="C11" s="386">
        <v>0.66666666666666663</v>
      </c>
      <c r="D11" s="387" t="s">
        <v>512</v>
      </c>
      <c r="E11" s="388" t="s">
        <v>518</v>
      </c>
      <c r="F11" s="388" t="s">
        <v>156</v>
      </c>
      <c r="G11" s="389" t="s">
        <v>224</v>
      </c>
      <c r="H11" s="321"/>
      <c r="I11" s="321"/>
      <c r="J11" s="321"/>
      <c r="M11" s="321"/>
    </row>
    <row r="12" spans="2:13" ht="11.25" customHeight="1" thickBot="1" x14ac:dyDescent="0.25">
      <c r="B12" s="375"/>
      <c r="C12" s="376" t="s">
        <v>0</v>
      </c>
      <c r="D12" s="377" t="s">
        <v>1</v>
      </c>
      <c r="E12" s="376" t="s">
        <v>2</v>
      </c>
      <c r="F12" s="376" t="s">
        <v>3</v>
      </c>
      <c r="G12" s="378" t="s">
        <v>9</v>
      </c>
      <c r="H12" s="321"/>
      <c r="I12" s="321"/>
      <c r="J12" s="321"/>
      <c r="M12" s="321"/>
    </row>
    <row r="13" spans="2:13" ht="11.25" customHeight="1" x14ac:dyDescent="0.2">
      <c r="B13" s="472" t="s">
        <v>6</v>
      </c>
      <c r="C13" s="379">
        <v>0.54166666666666663</v>
      </c>
      <c r="D13" s="390" t="s">
        <v>514</v>
      </c>
      <c r="E13" s="380" t="s">
        <v>519</v>
      </c>
      <c r="F13" s="380" t="s">
        <v>38</v>
      </c>
      <c r="G13" s="381" t="s">
        <v>229</v>
      </c>
      <c r="H13" s="321"/>
      <c r="I13" s="321"/>
      <c r="J13" s="321"/>
      <c r="M13" s="321"/>
    </row>
    <row r="14" spans="2:13" ht="12.75" x14ac:dyDescent="0.2">
      <c r="B14" s="473"/>
      <c r="C14" s="382">
        <v>0.58333333333333337</v>
      </c>
      <c r="D14" s="383" t="s">
        <v>514</v>
      </c>
      <c r="E14" s="384" t="s">
        <v>519</v>
      </c>
      <c r="F14" s="384" t="s">
        <v>38</v>
      </c>
      <c r="G14" s="385" t="s">
        <v>229</v>
      </c>
      <c r="H14" s="321"/>
      <c r="I14" s="321"/>
      <c r="J14" s="321"/>
      <c r="M14" s="321"/>
    </row>
    <row r="15" spans="2:13" ht="12.75" x14ac:dyDescent="0.2">
      <c r="B15" s="473"/>
      <c r="C15" s="382">
        <v>0.625</v>
      </c>
      <c r="D15" s="383"/>
      <c r="E15" s="384"/>
      <c r="F15" s="384"/>
      <c r="G15" s="385"/>
      <c r="H15" s="321"/>
      <c r="I15" s="321"/>
      <c r="J15" s="321"/>
      <c r="M15" s="321"/>
    </row>
    <row r="16" spans="2:13" ht="12" customHeight="1" thickBot="1" x14ac:dyDescent="0.25">
      <c r="B16" s="474"/>
      <c r="C16" s="386">
        <v>0.66666666666666663</v>
      </c>
      <c r="D16" s="387"/>
      <c r="E16" s="388"/>
      <c r="F16" s="388"/>
      <c r="G16" s="389"/>
      <c r="H16" s="321"/>
      <c r="I16" s="321"/>
      <c r="J16" s="321"/>
      <c r="M16" s="321"/>
    </row>
    <row r="17" spans="2:13" ht="13.5" thickBot="1" x14ac:dyDescent="0.25">
      <c r="B17" s="375"/>
      <c r="C17" s="376" t="s">
        <v>0</v>
      </c>
      <c r="D17" s="377" t="s">
        <v>1</v>
      </c>
      <c r="E17" s="376" t="s">
        <v>2</v>
      </c>
      <c r="F17" s="376" t="s">
        <v>3</v>
      </c>
      <c r="G17" s="378" t="s">
        <v>9</v>
      </c>
      <c r="H17" s="321"/>
      <c r="I17" s="321"/>
      <c r="J17" s="321"/>
      <c r="M17" s="321"/>
    </row>
    <row r="18" spans="2:13" ht="12.75" x14ac:dyDescent="0.2">
      <c r="B18" s="472" t="s">
        <v>6</v>
      </c>
      <c r="C18" s="379">
        <v>0.54166666666666663</v>
      </c>
      <c r="D18" s="390" t="s">
        <v>513</v>
      </c>
      <c r="E18" s="380" t="s">
        <v>520</v>
      </c>
      <c r="F18" s="380" t="s">
        <v>41</v>
      </c>
      <c r="G18" s="381" t="s">
        <v>219</v>
      </c>
      <c r="H18" s="321"/>
      <c r="I18" s="321"/>
      <c r="J18" s="321"/>
      <c r="M18" s="321"/>
    </row>
    <row r="19" spans="2:13" ht="12.75" x14ac:dyDescent="0.2">
      <c r="B19" s="473"/>
      <c r="C19" s="382">
        <v>0.58333333333333337</v>
      </c>
      <c r="D19" s="383" t="s">
        <v>513</v>
      </c>
      <c r="E19" s="384" t="s">
        <v>520</v>
      </c>
      <c r="F19" s="384" t="s">
        <v>41</v>
      </c>
      <c r="G19" s="385" t="s">
        <v>219</v>
      </c>
      <c r="H19" s="321"/>
      <c r="I19" s="321"/>
      <c r="J19" s="321"/>
      <c r="M19" s="321"/>
    </row>
    <row r="20" spans="2:13" ht="11.25" customHeight="1" x14ac:dyDescent="0.2">
      <c r="B20" s="473"/>
      <c r="C20" s="382">
        <v>0.625</v>
      </c>
      <c r="D20" s="383"/>
      <c r="E20" s="384"/>
      <c r="F20" s="384"/>
      <c r="G20" s="385"/>
      <c r="H20" s="321"/>
      <c r="I20" s="321"/>
      <c r="J20" s="321"/>
      <c r="M20" s="321"/>
    </row>
    <row r="21" spans="2:13" ht="13.5" thickBot="1" x14ac:dyDescent="0.25">
      <c r="B21" s="474"/>
      <c r="C21" s="386">
        <v>0.66666666666666663</v>
      </c>
      <c r="D21" s="387"/>
      <c r="E21" s="388"/>
      <c r="F21" s="388"/>
      <c r="G21" s="389"/>
      <c r="H21" s="321"/>
      <c r="I21" s="321"/>
      <c r="J21" s="321"/>
      <c r="M21" s="321"/>
    </row>
    <row r="22" spans="2:13" ht="13.5" thickBot="1" x14ac:dyDescent="0.25">
      <c r="B22" s="375"/>
      <c r="C22" s="376" t="s">
        <v>0</v>
      </c>
      <c r="D22" s="377" t="s">
        <v>1</v>
      </c>
      <c r="E22" s="376" t="s">
        <v>2</v>
      </c>
      <c r="F22" s="376" t="s">
        <v>3</v>
      </c>
      <c r="G22" s="378" t="s">
        <v>9</v>
      </c>
      <c r="H22" s="321"/>
      <c r="I22" s="321"/>
      <c r="J22" s="321"/>
      <c r="M22" s="321"/>
    </row>
    <row r="23" spans="2:13" ht="12.75" x14ac:dyDescent="0.2">
      <c r="B23" s="472" t="s">
        <v>6</v>
      </c>
      <c r="C23" s="379">
        <v>0.54166666666666663</v>
      </c>
      <c r="D23" s="390" t="s">
        <v>511</v>
      </c>
      <c r="E23" s="380" t="s">
        <v>521</v>
      </c>
      <c r="F23" s="380" t="s">
        <v>522</v>
      </c>
      <c r="G23" s="381" t="s">
        <v>224</v>
      </c>
      <c r="H23" s="321"/>
      <c r="I23" s="321"/>
      <c r="J23" s="321"/>
      <c r="M23" s="321"/>
    </row>
    <row r="24" spans="2:13" ht="12" customHeight="1" x14ac:dyDescent="0.2">
      <c r="B24" s="473"/>
      <c r="C24" s="382">
        <v>0.58333333333333337</v>
      </c>
      <c r="D24" s="383" t="s">
        <v>511</v>
      </c>
      <c r="E24" s="384" t="s">
        <v>521</v>
      </c>
      <c r="F24" s="384" t="s">
        <v>522</v>
      </c>
      <c r="G24" s="385" t="s">
        <v>224</v>
      </c>
      <c r="H24" s="321"/>
      <c r="I24" s="321"/>
      <c r="J24" s="321"/>
      <c r="M24" s="321"/>
    </row>
    <row r="25" spans="2:13" ht="12.75" x14ac:dyDescent="0.2">
      <c r="B25" s="473"/>
      <c r="C25" s="382">
        <v>0.625</v>
      </c>
      <c r="D25" s="383"/>
      <c r="E25" s="384"/>
      <c r="F25" s="384"/>
      <c r="G25" s="385"/>
      <c r="H25" s="321"/>
      <c r="I25" s="321"/>
      <c r="J25" s="321"/>
      <c r="M25" s="321"/>
    </row>
    <row r="26" spans="2:13" ht="13.5" thickBot="1" x14ac:dyDescent="0.25">
      <c r="B26" s="474"/>
      <c r="C26" s="386">
        <v>0.66666666666666663</v>
      </c>
      <c r="D26" s="387"/>
      <c r="E26" s="388"/>
      <c r="F26" s="388"/>
      <c r="G26" s="389"/>
      <c r="H26" s="321"/>
      <c r="I26" s="321"/>
      <c r="J26" s="321"/>
      <c r="M26" s="321"/>
    </row>
    <row r="27" spans="2:13" ht="12.75" x14ac:dyDescent="0.2">
      <c r="B27" s="472" t="s">
        <v>6</v>
      </c>
      <c r="C27" s="379">
        <v>0.54166666666666663</v>
      </c>
      <c r="D27" s="390" t="s">
        <v>515</v>
      </c>
      <c r="E27" s="380" t="s">
        <v>523</v>
      </c>
      <c r="F27" s="380" t="s">
        <v>158</v>
      </c>
      <c r="G27" s="381" t="s">
        <v>221</v>
      </c>
      <c r="H27" s="321"/>
      <c r="I27" s="321"/>
      <c r="J27" s="321"/>
      <c r="M27" s="321"/>
    </row>
    <row r="28" spans="2:13" ht="11.25" customHeight="1" x14ac:dyDescent="0.2">
      <c r="B28" s="473"/>
      <c r="C28" s="382">
        <v>0.58333333333333337</v>
      </c>
      <c r="D28" s="383" t="s">
        <v>515</v>
      </c>
      <c r="E28" s="384" t="s">
        <v>523</v>
      </c>
      <c r="F28" s="384" t="s">
        <v>158</v>
      </c>
      <c r="G28" s="385" t="s">
        <v>221</v>
      </c>
      <c r="H28" s="321"/>
      <c r="I28" s="321"/>
      <c r="J28" s="321"/>
      <c r="M28" s="321"/>
    </row>
    <row r="29" spans="2:13" ht="12.75" x14ac:dyDescent="0.2">
      <c r="B29" s="473"/>
      <c r="C29" s="382">
        <v>0.625</v>
      </c>
      <c r="D29" s="383"/>
      <c r="E29" s="384"/>
      <c r="F29" s="384"/>
      <c r="G29" s="385"/>
      <c r="H29" s="321"/>
      <c r="I29" s="321"/>
      <c r="J29" s="321"/>
      <c r="M29" s="321"/>
    </row>
    <row r="30" spans="2:13" ht="13.5" thickBot="1" x14ac:dyDescent="0.25">
      <c r="B30" s="474"/>
      <c r="C30" s="386">
        <v>0.66666666666666663</v>
      </c>
      <c r="D30" s="387"/>
      <c r="E30" s="388"/>
      <c r="F30" s="388"/>
      <c r="G30" s="389"/>
      <c r="H30" s="321"/>
      <c r="I30" s="321"/>
      <c r="J30" s="321"/>
      <c r="M30" s="321"/>
    </row>
    <row r="31" spans="2:13" x14ac:dyDescent="0.2">
      <c r="C31" s="321"/>
      <c r="D31" s="321"/>
      <c r="G31" s="321"/>
      <c r="H31" s="321"/>
      <c r="I31" s="321"/>
      <c r="J31" s="321"/>
      <c r="M31" s="321"/>
    </row>
    <row r="32" spans="2:13" ht="12" customHeight="1" x14ac:dyDescent="0.2">
      <c r="C32" s="321"/>
      <c r="D32" s="321"/>
      <c r="G32" s="321"/>
      <c r="H32" s="321"/>
      <c r="I32" s="321"/>
      <c r="J32" s="321"/>
      <c r="M32" s="321"/>
    </row>
    <row r="33" spans="3:13" x14ac:dyDescent="0.2">
      <c r="C33" s="321"/>
      <c r="D33" s="321"/>
      <c r="G33" s="321"/>
      <c r="H33" s="321"/>
      <c r="I33" s="321"/>
      <c r="J33" s="321"/>
      <c r="M33" s="321"/>
    </row>
    <row r="34" spans="3:13" x14ac:dyDescent="0.2">
      <c r="C34" s="321"/>
      <c r="D34" s="321"/>
      <c r="G34" s="321"/>
      <c r="H34" s="321"/>
      <c r="I34" s="321"/>
      <c r="J34" s="321"/>
      <c r="M34" s="321"/>
    </row>
    <row r="35" spans="3:13" x14ac:dyDescent="0.2">
      <c r="C35" s="321"/>
      <c r="D35" s="321"/>
      <c r="G35" s="321"/>
      <c r="H35" s="321"/>
      <c r="I35" s="321"/>
      <c r="J35" s="321"/>
      <c r="M35" s="321"/>
    </row>
    <row r="36" spans="3:13" ht="11.25" customHeight="1" x14ac:dyDescent="0.2">
      <c r="C36" s="321"/>
      <c r="D36" s="321"/>
      <c r="G36" s="321"/>
      <c r="H36" s="321"/>
      <c r="I36" s="321"/>
      <c r="J36" s="321"/>
      <c r="M36" s="321"/>
    </row>
    <row r="37" spans="3:13" x14ac:dyDescent="0.2">
      <c r="C37" s="321"/>
      <c r="D37" s="321"/>
      <c r="G37" s="321"/>
      <c r="H37" s="321"/>
      <c r="I37" s="321"/>
      <c r="J37" s="321"/>
      <c r="M37" s="321"/>
    </row>
    <row r="38" spans="3:13" x14ac:dyDescent="0.2">
      <c r="C38" s="321"/>
      <c r="D38" s="321"/>
      <c r="G38" s="321"/>
      <c r="H38" s="321"/>
      <c r="I38" s="321"/>
      <c r="J38" s="321"/>
      <c r="M38" s="321"/>
    </row>
    <row r="39" spans="3:13" x14ac:dyDescent="0.2">
      <c r="C39" s="321"/>
      <c r="D39" s="321"/>
      <c r="G39" s="321"/>
      <c r="H39" s="321"/>
      <c r="I39" s="321"/>
      <c r="J39" s="321"/>
      <c r="M39" s="321"/>
    </row>
    <row r="40" spans="3:13" ht="12" customHeight="1" x14ac:dyDescent="0.2">
      <c r="C40" s="321"/>
      <c r="D40" s="321"/>
      <c r="G40" s="321"/>
      <c r="H40" s="321"/>
      <c r="I40" s="321"/>
      <c r="J40" s="321"/>
      <c r="M40" s="321"/>
    </row>
    <row r="41" spans="3:13" x14ac:dyDescent="0.2">
      <c r="C41" s="321"/>
      <c r="D41" s="321"/>
      <c r="G41" s="321"/>
      <c r="H41" s="321"/>
      <c r="I41" s="321"/>
      <c r="J41" s="321"/>
      <c r="M41" s="321"/>
    </row>
    <row r="42" spans="3:13" x14ac:dyDescent="0.2">
      <c r="C42" s="321"/>
      <c r="D42" s="321"/>
      <c r="G42" s="321"/>
      <c r="H42" s="321"/>
      <c r="I42" s="321"/>
      <c r="J42" s="321"/>
      <c r="M42" s="321"/>
    </row>
    <row r="43" spans="3:13" x14ac:dyDescent="0.2">
      <c r="C43" s="321"/>
      <c r="D43" s="321"/>
      <c r="G43" s="321"/>
      <c r="H43" s="321"/>
      <c r="I43" s="321"/>
      <c r="J43" s="321"/>
      <c r="M43" s="321"/>
    </row>
    <row r="44" spans="3:13" x14ac:dyDescent="0.2">
      <c r="H44" s="321"/>
      <c r="I44" s="321"/>
      <c r="J44" s="321"/>
      <c r="M44" s="321"/>
    </row>
    <row r="45" spans="3:13" x14ac:dyDescent="0.2">
      <c r="H45" s="321"/>
      <c r="I45" s="321"/>
      <c r="J45" s="321"/>
      <c r="M45" s="321"/>
    </row>
    <row r="46" spans="3:13" x14ac:dyDescent="0.2">
      <c r="H46" s="321"/>
      <c r="I46" s="321"/>
      <c r="J46" s="321"/>
      <c r="M46" s="321"/>
    </row>
    <row r="47" spans="3:13" x14ac:dyDescent="0.2">
      <c r="H47" s="321"/>
      <c r="I47" s="321"/>
      <c r="J47" s="321"/>
      <c r="M47" s="321"/>
    </row>
  </sheetData>
  <mergeCells count="7">
    <mergeCell ref="B27:B30"/>
    <mergeCell ref="B8:B11"/>
    <mergeCell ref="B4:G4"/>
    <mergeCell ref="B5:G5"/>
    <mergeCell ref="B13:B16"/>
    <mergeCell ref="B18:B21"/>
    <mergeCell ref="B23:B2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120" zoomScaleNormal="120" workbookViewId="0">
      <selection activeCell="C5" sqref="C5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28515625" style="106" customWidth="1"/>
    <col min="4" max="4" width="25.7109375" style="48" customWidth="1"/>
    <col min="5" max="5" width="22.7109375" style="48" customWidth="1"/>
    <col min="6" max="6" width="5.7109375" style="48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48" customWidth="1"/>
    <col min="13" max="13" width="11.85546875" style="70" customWidth="1"/>
    <col min="14" max="33" width="14.42578125" style="48" customWidth="1"/>
    <col min="34" max="16384" width="9.140625" style="48"/>
  </cols>
  <sheetData>
    <row r="1" spans="1:34" ht="12.75" x14ac:dyDescent="0.2">
      <c r="A1" s="410" t="str">
        <f>CONCATENATE('Ders Dağılım'!K1," ÖĞRETİM YILI ",'Ders Dağılım'!K2," YARIYILI")</f>
        <v>2024-2025 ÖĞRETİM YILI GÜZ YARIYILI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34" ht="12.75" x14ac:dyDescent="0.2">
      <c r="A2" s="410" t="str">
        <f>CONCATENATE('Ders Dağılım'!J3," HAFTALIK DERS PROGRAMI")</f>
        <v>ÇAĞRI MERKEZİ HİZMETLERİ PROGRAMI HAFTALIK DERS PROGRAMI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</row>
    <row r="3" spans="1:34" ht="12" thickBot="1" x14ac:dyDescent="0.25"/>
    <row r="4" spans="1:34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54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54" t="s">
        <v>9</v>
      </c>
      <c r="M4" s="71"/>
      <c r="Q4" s="69"/>
      <c r="R4" s="69"/>
      <c r="S4" s="69"/>
      <c r="T4" s="69"/>
      <c r="U4" s="69"/>
      <c r="V4" s="69"/>
      <c r="W4" s="69"/>
      <c r="X4" s="69"/>
      <c r="AC4" s="69"/>
      <c r="AE4" s="69">
        <f>'Öğretim Elemanı'!L23</f>
        <v>0</v>
      </c>
      <c r="AF4" s="69">
        <f>'Öğretim Elemanı'!L24</f>
        <v>0</v>
      </c>
      <c r="AG4" s="69">
        <f>'Öğretim Elemanı'!L25</f>
        <v>0</v>
      </c>
      <c r="AH4" s="69">
        <f>'Öğretim Elemanı'!L26</f>
        <v>0</v>
      </c>
    </row>
    <row r="5" spans="1:34" ht="12" customHeight="1" x14ac:dyDescent="0.2">
      <c r="A5" s="402" t="s">
        <v>4</v>
      </c>
      <c r="B5" s="55">
        <v>0.375</v>
      </c>
      <c r="C5" s="83"/>
      <c r="D5" s="63" t="str">
        <f>IF(ISBLANK(C5)," ",VLOOKUP(C5,'Ders Dağılım'!A$2:H$1071,2,0))</f>
        <v xml:space="preserve"> </v>
      </c>
      <c r="E5" s="63" t="str">
        <f>IF(ISBLANK(C5)," ",VLOOKUP(C5,'Ders Dağılım'!A$2:H$1071,8,0))</f>
        <v xml:space="preserve"> </v>
      </c>
      <c r="F5" s="83"/>
      <c r="G5" s="405" t="s">
        <v>4</v>
      </c>
      <c r="H5" s="56">
        <v>0.375</v>
      </c>
      <c r="I5" s="83"/>
      <c r="J5" s="63" t="str">
        <f>IF(ISBLANK(I5)," ",VLOOKUP(I5,'Ders Dağılım'!A$2:H$1071,2,0))</f>
        <v xml:space="preserve"> </v>
      </c>
      <c r="K5" s="63" t="str">
        <f>IF(ISBLANK(I5)," ",VLOOKUP(I5,'Ders Dağılım'!A$2:H$1071,8,0))</f>
        <v xml:space="preserve"> </v>
      </c>
      <c r="L5" s="108"/>
    </row>
    <row r="6" spans="1:34" x14ac:dyDescent="0.2">
      <c r="A6" s="403"/>
      <c r="B6" s="57">
        <v>0.41319444444444442</v>
      </c>
      <c r="C6" s="86"/>
      <c r="D6" s="64" t="str">
        <f>IF(ISBLANK(C6)," ",VLOOKUP(C6,'Ders Dağılım'!A$2:H$1071,2,0))</f>
        <v xml:space="preserve"> </v>
      </c>
      <c r="E6" s="64" t="str">
        <f>IF(ISBLANK(C6)," ",VLOOKUP(C6,'Ders Dağılım'!A$2:H$1071,8,0))</f>
        <v xml:space="preserve"> </v>
      </c>
      <c r="F6" s="86"/>
      <c r="G6" s="406"/>
      <c r="H6" s="58">
        <v>0.41319444444444442</v>
      </c>
      <c r="I6" s="86"/>
      <c r="J6" s="64" t="str">
        <f>IF(ISBLANK(I6)," ",VLOOKUP(I6,'Ders Dağılım'!A$2:H$1071,2,0))</f>
        <v xml:space="preserve"> </v>
      </c>
      <c r="K6" s="64" t="str">
        <f>IF(ISBLANK(I6)," ",VLOOKUP(I6,'Ders Dağılım'!A$2:H$1071,8,0))</f>
        <v xml:space="preserve"> </v>
      </c>
      <c r="L6" s="109"/>
    </row>
    <row r="7" spans="1:34" x14ac:dyDescent="0.2">
      <c r="A7" s="403"/>
      <c r="B7" s="57">
        <v>0.4513888888888889</v>
      </c>
      <c r="C7" s="86" t="s">
        <v>18</v>
      </c>
      <c r="D7" s="64" t="str">
        <f>IF(ISBLANK(C7)," ",VLOOKUP(C7,'Ders Dağılım'!A$2:H$1071,2,0))</f>
        <v>Çağrı Alma Teknikleri I</v>
      </c>
      <c r="E7" s="64" t="str">
        <f>IF(ISBLANK(C7)," ",VLOOKUP(C7,'Ders Dağılım'!A$2:H$1071,8,0))</f>
        <v>Öğr. Gör. Dr. Dursun KIRMEMİŞ</v>
      </c>
      <c r="F7" s="86" t="s">
        <v>232</v>
      </c>
      <c r="G7" s="406"/>
      <c r="H7" s="58">
        <v>0.4513888888888889</v>
      </c>
      <c r="I7" s="86"/>
      <c r="J7" s="64" t="str">
        <f>IF(ISBLANK(I7)," ",VLOOKUP(I7,'Ders Dağılım'!A$2:H$1071,2,0))</f>
        <v xml:space="preserve"> </v>
      </c>
      <c r="K7" s="64" t="str">
        <f>IF(ISBLANK(I7)," ",VLOOKUP(I7,'Ders Dağılım'!A$2:H$1071,8,0))</f>
        <v xml:space="preserve"> </v>
      </c>
      <c r="L7" s="109"/>
    </row>
    <row r="8" spans="1:34" x14ac:dyDescent="0.2">
      <c r="A8" s="403"/>
      <c r="B8" s="57">
        <v>0.48958333333333331</v>
      </c>
      <c r="C8" s="86" t="s">
        <v>18</v>
      </c>
      <c r="D8" s="64" t="str">
        <f>IF(ISBLANK(C8)," ",VLOOKUP(C8,'Ders Dağılım'!A$2:H$1071,2,0))</f>
        <v>Çağrı Alma Teknikleri I</v>
      </c>
      <c r="E8" s="64" t="str">
        <f>IF(ISBLANK(C8)," ",VLOOKUP(C8,'Ders Dağılım'!A$2:H$1071,8,0))</f>
        <v>Öğr. Gör. Dr. Dursun KIRMEMİŞ</v>
      </c>
      <c r="F8" s="86" t="s">
        <v>232</v>
      </c>
      <c r="G8" s="406"/>
      <c r="H8" s="58">
        <v>0.48958333333333331</v>
      </c>
      <c r="I8" s="86"/>
      <c r="J8" s="64" t="str">
        <f>IF(ISBLANK(I8)," ",VLOOKUP(I8,'Ders Dağılım'!A$2:H$1071,2,0))</f>
        <v xml:space="preserve"> </v>
      </c>
      <c r="K8" s="64" t="str">
        <f>IF(ISBLANK(I8)," ",VLOOKUP(I8,'Ders Dağılım'!A$2:H$1071,8,0))</f>
        <v xml:space="preserve"> </v>
      </c>
      <c r="L8" s="109"/>
    </row>
    <row r="9" spans="1:34" x14ac:dyDescent="0.2">
      <c r="A9" s="403"/>
      <c r="B9" s="57">
        <v>0.54166666666666663</v>
      </c>
      <c r="C9" s="86"/>
      <c r="D9" s="64" t="str">
        <f>IF(ISBLANK(C9)," ",VLOOKUP(C9,'Ders Dağılım'!A$2:H$1071,2,0))</f>
        <v xml:space="preserve"> </v>
      </c>
      <c r="E9" s="64" t="str">
        <f>IF(ISBLANK(C9)," ",VLOOKUP(C9,'Ders Dağılım'!A$2:H$1071,8,0))</f>
        <v xml:space="preserve"> </v>
      </c>
      <c r="F9" s="86"/>
      <c r="G9" s="406"/>
      <c r="H9" s="58">
        <v>0.54166666666666663</v>
      </c>
      <c r="I9" s="86"/>
      <c r="J9" s="64" t="str">
        <f>IF(ISBLANK(I9)," ",VLOOKUP(I9,'Ders Dağılım'!A$2:H$1071,2,0))</f>
        <v xml:space="preserve"> </v>
      </c>
      <c r="K9" s="64" t="str">
        <f>IF(ISBLANK(I9)," ",VLOOKUP(I9,'Ders Dağılım'!A$2:H$1071,8,0))</f>
        <v xml:space="preserve"> </v>
      </c>
      <c r="L9" s="109"/>
    </row>
    <row r="10" spans="1:34" x14ac:dyDescent="0.2">
      <c r="A10" s="403"/>
      <c r="B10" s="57">
        <v>0.58333333333333337</v>
      </c>
      <c r="C10" s="86"/>
      <c r="D10" s="64" t="str">
        <f>IF(ISBLANK(C10)," ",VLOOKUP(C10,'Ders Dağılım'!A$2:H$1071,2,0))</f>
        <v xml:space="preserve"> </v>
      </c>
      <c r="E10" s="64" t="str">
        <f>IF(ISBLANK(C10)," ",VLOOKUP(C10,'Ders Dağılım'!A$2:H$1071,8,0))</f>
        <v xml:space="preserve"> </v>
      </c>
      <c r="F10" s="86"/>
      <c r="G10" s="406"/>
      <c r="H10" s="58">
        <v>0.58333333333333337</v>
      </c>
      <c r="I10" s="86"/>
      <c r="J10" s="64" t="str">
        <f>IF(ISBLANK(I10)," ",VLOOKUP(I10,'Ders Dağılım'!A$2:H$1071,2,0))</f>
        <v xml:space="preserve"> </v>
      </c>
      <c r="K10" s="64" t="str">
        <f>IF(ISBLANK(I10)," ",VLOOKUP(I10,'Ders Dağılım'!A$2:H$1071,8,0))</f>
        <v xml:space="preserve"> </v>
      </c>
      <c r="L10" s="109"/>
    </row>
    <row r="11" spans="1:34" x14ac:dyDescent="0.2">
      <c r="A11" s="403"/>
      <c r="B11" s="57">
        <v>0.625</v>
      </c>
      <c r="C11" s="86"/>
      <c r="D11" s="64" t="str">
        <f>IF(ISBLANK(C11)," ",VLOOKUP(C11,'Ders Dağılım'!A$2:H$1071,2,0))</f>
        <v xml:space="preserve"> </v>
      </c>
      <c r="E11" s="64" t="str">
        <f>IF(ISBLANK(C11)," ",VLOOKUP(C11,'Ders Dağılım'!A$2:H$1071,8,0))</f>
        <v xml:space="preserve"> </v>
      </c>
      <c r="F11" s="86"/>
      <c r="G11" s="406"/>
      <c r="H11" s="58">
        <v>0.625</v>
      </c>
      <c r="I11" s="86"/>
      <c r="J11" s="64" t="str">
        <f>IF(ISBLANK(I11)," ",VLOOKUP(I11,'Ders Dağılım'!A$2:H$1071,2,0))</f>
        <v xml:space="preserve"> </v>
      </c>
      <c r="K11" s="64" t="str">
        <f>IF(ISBLANK(I11)," ",VLOOKUP(I11,'Ders Dağılım'!A$2:H$1071,8,0))</f>
        <v xml:space="preserve"> </v>
      </c>
      <c r="L11" s="109"/>
    </row>
    <row r="12" spans="1:34" ht="12" thickBot="1" x14ac:dyDescent="0.25">
      <c r="A12" s="408"/>
      <c r="B12" s="61">
        <v>0.66666666666666663</v>
      </c>
      <c r="C12" s="107"/>
      <c r="D12" s="65" t="str">
        <f>IF(ISBLANK(C12)," ",VLOOKUP(C12,'Ders Dağılım'!A$2:H$1071,2,0))</f>
        <v xml:space="preserve"> </v>
      </c>
      <c r="E12" s="65" t="str">
        <f>IF(ISBLANK(C12)," ",VLOOKUP(C12,'Ders Dağılım'!A$2:H$1071,8,0))</f>
        <v xml:space="preserve"> </v>
      </c>
      <c r="F12" s="107"/>
      <c r="G12" s="409"/>
      <c r="H12" s="62">
        <v>0.66666666666666663</v>
      </c>
      <c r="I12" s="107"/>
      <c r="J12" s="65" t="str">
        <f>IF(ISBLANK(I12)," ",VLOOKUP(I12,'Ders Dağılım'!A$2:H$1071,2,0))</f>
        <v xml:space="preserve"> </v>
      </c>
      <c r="K12" s="65" t="str">
        <f>IF(ISBLANK(I12)," ",VLOOKUP(I12,'Ders Dağılım'!A$2:H$1071,8,0))</f>
        <v xml:space="preserve"> </v>
      </c>
      <c r="L12" s="110"/>
    </row>
    <row r="13" spans="1:34" ht="12" customHeight="1" thickBot="1" x14ac:dyDescent="0.25">
      <c r="A13" s="402" t="s">
        <v>5</v>
      </c>
      <c r="B13" s="55">
        <v>0.375</v>
      </c>
      <c r="C13" s="86" t="s">
        <v>24</v>
      </c>
      <c r="D13" s="63" t="str">
        <f>IF(ISBLANK(C13)," ",VLOOKUP(C13,'Ders Dağılım'!A$2:H$1071,2,0))</f>
        <v>Genel Ekonomi</v>
      </c>
      <c r="E13" s="63" t="str">
        <f>IF(ISBLANK(C13)," ",VLOOKUP(C13,'Ders Dağılım'!A$2:H$1071,8,0))</f>
        <v>Öğr. Gör. Seval ŞENGEZER</v>
      </c>
      <c r="F13" s="83" t="s">
        <v>232</v>
      </c>
      <c r="G13" s="405" t="s">
        <v>5</v>
      </c>
      <c r="H13" s="56">
        <v>0.375</v>
      </c>
      <c r="I13" s="83"/>
      <c r="J13" s="63" t="str">
        <f>IF(ISBLANK(I13)," ",VLOOKUP(I13,'Ders Dağılım'!A$2:H$1071,2,0))</f>
        <v xml:space="preserve"> </v>
      </c>
      <c r="K13" s="63" t="str">
        <f>IF(ISBLANK(I13)," ",VLOOKUP(I13,'Ders Dağılım'!A$2:H$1071,8,0))</f>
        <v xml:space="preserve"> </v>
      </c>
      <c r="L13" s="108"/>
    </row>
    <row r="14" spans="1:34" ht="12" thickBot="1" x14ac:dyDescent="0.25">
      <c r="A14" s="403"/>
      <c r="B14" s="57">
        <v>0.41319444444444442</v>
      </c>
      <c r="C14" s="86" t="s">
        <v>24</v>
      </c>
      <c r="D14" s="64" t="str">
        <f>IF(ISBLANK(C14)," ",VLOOKUP(C14,'Ders Dağılım'!A$2:H$1071,2,0))</f>
        <v>Genel Ekonomi</v>
      </c>
      <c r="E14" s="64" t="str">
        <f>IF(ISBLANK(C14)," ",VLOOKUP(C14,'Ders Dağılım'!A$2:H$1071,8,0))</f>
        <v>Öğr. Gör. Seval ŞENGEZER</v>
      </c>
      <c r="F14" s="83" t="s">
        <v>232</v>
      </c>
      <c r="G14" s="406"/>
      <c r="H14" s="58">
        <v>0.41319444444444442</v>
      </c>
      <c r="I14" s="86"/>
      <c r="J14" s="64" t="str">
        <f>IF(ISBLANK(I14)," ",VLOOKUP(I14,'Ders Dağılım'!A$2:H$1071,2,0))</f>
        <v xml:space="preserve"> </v>
      </c>
      <c r="K14" s="64" t="str">
        <f>IF(ISBLANK(I14)," ",VLOOKUP(I14,'Ders Dağılım'!A$2:H$1071,8,0))</f>
        <v xml:space="preserve"> </v>
      </c>
      <c r="L14" s="109"/>
    </row>
    <row r="15" spans="1:34" ht="12" thickBot="1" x14ac:dyDescent="0.25">
      <c r="A15" s="403"/>
      <c r="B15" s="57">
        <v>0.4513888888888889</v>
      </c>
      <c r="C15" s="86" t="s">
        <v>22</v>
      </c>
      <c r="D15" s="64" t="str">
        <f>IF(ISBLANK(C15)," ",VLOOKUP(C15,'Ders Dağılım'!A$2:H$1071,2,0))</f>
        <v>Genel İşletme</v>
      </c>
      <c r="E15" s="64" t="str">
        <f>IF(ISBLANK(C15)," ",VLOOKUP(C15,'Ders Dağılım'!A$2:H$1071,8,0))</f>
        <v>Öğr. Gör. Ömer YILMAZ</v>
      </c>
      <c r="F15" s="83" t="s">
        <v>221</v>
      </c>
      <c r="G15" s="406"/>
      <c r="H15" s="58">
        <v>0.4513888888888889</v>
      </c>
      <c r="I15" s="86" t="s">
        <v>76</v>
      </c>
      <c r="J15" s="64" t="str">
        <f>IF(ISBLANK(I15)," ",VLOOKUP(I15,'Ders Dağılım'!A$2:H$1071,2,0))</f>
        <v>İnsan Kaynakları Yönetimi</v>
      </c>
      <c r="K15" s="64" t="str">
        <f>IF(ISBLANK(I15)," ",VLOOKUP(I15,'Ders Dağılım'!A$2:H$1071,8,0))</f>
        <v>Öğr. Gör. Seval ŞENGEZER</v>
      </c>
      <c r="L15" s="109" t="s">
        <v>223</v>
      </c>
    </row>
    <row r="16" spans="1:34" x14ac:dyDescent="0.2">
      <c r="A16" s="403"/>
      <c r="B16" s="57">
        <v>0.48958333333333331</v>
      </c>
      <c r="C16" s="86" t="s">
        <v>22</v>
      </c>
      <c r="D16" s="64" t="str">
        <f>IF(ISBLANK(C16)," ",VLOOKUP(C16,'Ders Dağılım'!A$2:H$1071,2,0))</f>
        <v>Genel İşletme</v>
      </c>
      <c r="E16" s="64" t="str">
        <f>IF(ISBLANK(C16)," ",VLOOKUP(C16,'Ders Dağılım'!A$2:H$1071,8,0))</f>
        <v>Öğr. Gör. Ömer YILMAZ</v>
      </c>
      <c r="F16" s="83" t="s">
        <v>221</v>
      </c>
      <c r="G16" s="406"/>
      <c r="H16" s="58">
        <v>0.48958333333333331</v>
      </c>
      <c r="I16" s="86" t="s">
        <v>76</v>
      </c>
      <c r="J16" s="64" t="str">
        <f>IF(ISBLANK(I16)," ",VLOOKUP(I16,'Ders Dağılım'!A$2:H$1071,2,0))</f>
        <v>İnsan Kaynakları Yönetimi</v>
      </c>
      <c r="K16" s="64" t="str">
        <f>IF(ISBLANK(I16)," ",VLOOKUP(I16,'Ders Dağılım'!A$2:H$1071,8,0))</f>
        <v>Öğr. Gör. Seval ŞENGEZER</v>
      </c>
      <c r="L16" s="109" t="s">
        <v>223</v>
      </c>
    </row>
    <row r="17" spans="1:12" x14ac:dyDescent="0.2">
      <c r="A17" s="403"/>
      <c r="B17" s="57">
        <v>0.54166666666666663</v>
      </c>
      <c r="C17" s="86" t="s">
        <v>20</v>
      </c>
      <c r="D17" s="64" t="str">
        <f>IF(ISBLANK(C17)," ",VLOOKUP(C17,'Ders Dağılım'!A$2:H$1071,2,0))</f>
        <v>Klavye Teknikleri I</v>
      </c>
      <c r="E17" s="64" t="str">
        <f>IF(ISBLANK(C17)," ",VLOOKUP(C17,'Ders Dağılım'!A$2:H$1071,8,0))</f>
        <v>Öğr. Gör. Dr. Dursun KIRMEMİŞ</v>
      </c>
      <c r="F17" s="86" t="s">
        <v>227</v>
      </c>
      <c r="G17" s="406"/>
      <c r="H17" s="58">
        <v>0.54166666666666663</v>
      </c>
      <c r="I17" s="86" t="s">
        <v>98</v>
      </c>
      <c r="J17" s="64" t="str">
        <f>IF(ISBLANK(I17)," ",VLOOKUP(I17,'Ders Dağılım'!A$2:H$1071,2,0))</f>
        <v>Fnansal Okuryazarlık</v>
      </c>
      <c r="K17" s="64" t="str">
        <f>IF(ISBLANK(I17)," ",VLOOKUP(I17,'Ders Dağılım'!A$2:H$1071,8,0))</f>
        <v>Öğr. Gör. Dr. Azize Zehra ÇELENLİ BAŞARAN</v>
      </c>
      <c r="L17" s="109" t="s">
        <v>228</v>
      </c>
    </row>
    <row r="18" spans="1:12" x14ac:dyDescent="0.2">
      <c r="A18" s="403"/>
      <c r="B18" s="57">
        <v>0.58333333333333337</v>
      </c>
      <c r="C18" s="86" t="s">
        <v>20</v>
      </c>
      <c r="D18" s="64" t="str">
        <f>IF(ISBLANK(C18)," ",VLOOKUP(C18,'Ders Dağılım'!A$2:H$1071,2,0))</f>
        <v>Klavye Teknikleri I</v>
      </c>
      <c r="E18" s="64" t="str">
        <f>IF(ISBLANK(C18)," ",VLOOKUP(C18,'Ders Dağılım'!A$2:H$1071,8,0))</f>
        <v>Öğr. Gör. Dr. Dursun KIRMEMİŞ</v>
      </c>
      <c r="F18" s="86" t="s">
        <v>227</v>
      </c>
      <c r="G18" s="406"/>
      <c r="H18" s="58">
        <v>0.58333333333333337</v>
      </c>
      <c r="I18" s="86" t="s">
        <v>98</v>
      </c>
      <c r="J18" s="64" t="str">
        <f>IF(ISBLANK(I18)," ",VLOOKUP(I18,'Ders Dağılım'!A$2:H$1071,2,0))</f>
        <v>Fnansal Okuryazarlık</v>
      </c>
      <c r="K18" s="64" t="str">
        <f>IF(ISBLANK(I18)," ",VLOOKUP(I18,'Ders Dağılım'!A$2:H$1071,8,0))</f>
        <v>Öğr. Gör. Dr. Azize Zehra ÇELENLİ BAŞARAN</v>
      </c>
      <c r="L18" s="109" t="s">
        <v>228</v>
      </c>
    </row>
    <row r="19" spans="1:12" x14ac:dyDescent="0.2">
      <c r="A19" s="403"/>
      <c r="B19" s="57">
        <v>0.625</v>
      </c>
      <c r="C19" s="86" t="s">
        <v>20</v>
      </c>
      <c r="D19" s="64" t="str">
        <f>IF(ISBLANK(C19)," ",VLOOKUP(C19,'Ders Dağılım'!A$2:H$1071,2,0))</f>
        <v>Klavye Teknikleri I</v>
      </c>
      <c r="E19" s="64" t="str">
        <f>IF(ISBLANK(C19)," ",VLOOKUP(C19,'Ders Dağılım'!A$2:H$1071,8,0))</f>
        <v>Öğr. Gör. Dr. Dursun KIRMEMİŞ</v>
      </c>
      <c r="F19" s="86" t="s">
        <v>227</v>
      </c>
      <c r="G19" s="406"/>
      <c r="H19" s="58">
        <v>0.625</v>
      </c>
      <c r="I19" s="86"/>
      <c r="J19" s="64" t="str">
        <f>IF(ISBLANK(I19)," ",VLOOKUP(I19,'Ders Dağılım'!A$2:H$1071,2,0))</f>
        <v xml:space="preserve"> </v>
      </c>
      <c r="K19" s="64" t="str">
        <f>IF(ISBLANK(I19)," ",VLOOKUP(I19,'Ders Dağılım'!A$2:H$1071,8,0))</f>
        <v xml:space="preserve"> </v>
      </c>
      <c r="L19" s="109"/>
    </row>
    <row r="20" spans="1:12" ht="12" thickBot="1" x14ac:dyDescent="0.25">
      <c r="A20" s="404"/>
      <c r="B20" s="59">
        <v>0.66666666666666663</v>
      </c>
      <c r="C20" s="111"/>
      <c r="D20" s="112" t="str">
        <f>IF(ISBLANK(C20)," ",VLOOKUP(C20,'Ders Dağılım'!A$2:H$1071,2,0))</f>
        <v xml:space="preserve"> </v>
      </c>
      <c r="E20" s="112" t="str">
        <f>IF(ISBLANK(C20)," ",VLOOKUP(C20,'Ders Dağılım'!A$2:H$1071,8,0))</f>
        <v xml:space="preserve"> </v>
      </c>
      <c r="F20" s="111"/>
      <c r="G20" s="407"/>
      <c r="H20" s="60">
        <v>0.66666666666666663</v>
      </c>
      <c r="I20" s="111"/>
      <c r="J20" s="112" t="str">
        <f>IF(ISBLANK(I20)," ",VLOOKUP(I20,'Ders Dağılım'!A$2:H$1071,2,0))</f>
        <v xml:space="preserve"> </v>
      </c>
      <c r="K20" s="112" t="str">
        <f>IF(ISBLANK(I20)," ",VLOOKUP(I20,'Ders Dağılım'!A$2:H$1071,8,0))</f>
        <v xml:space="preserve"> </v>
      </c>
      <c r="L20" s="113"/>
    </row>
    <row r="21" spans="1:12" ht="12" customHeight="1" x14ac:dyDescent="0.2">
      <c r="A21" s="402" t="s">
        <v>6</v>
      </c>
      <c r="B21" s="55">
        <v>0.375</v>
      </c>
      <c r="C21" s="83" t="s">
        <v>28</v>
      </c>
      <c r="D21" s="63" t="str">
        <f>IF(ISBLANK(C21)," ",VLOOKUP(C21,'Ders Dağılım'!A$2:H$1071,2,0))</f>
        <v>Temel Hukuk</v>
      </c>
      <c r="E21" s="63" t="str">
        <f>IF(ISBLANK(C21)," ",VLOOKUP(C21,'Ders Dağılım'!A$2:H$1071,8,0))</f>
        <v>Öğr. Gör. Dr. M. Selçuk ÖZKAN</v>
      </c>
      <c r="F21" s="83" t="s">
        <v>223</v>
      </c>
      <c r="G21" s="405" t="s">
        <v>6</v>
      </c>
      <c r="H21" s="56">
        <v>0.375</v>
      </c>
      <c r="I21" s="83" t="s">
        <v>78</v>
      </c>
      <c r="J21" s="63" t="str">
        <f>IF(ISBLANK(I21)," ",VLOOKUP(I21,'Ders Dağılım'!A$2:H$1071,2,0))</f>
        <v>Sunu Teknikleri</v>
      </c>
      <c r="K21" s="63" t="str">
        <f>IF(ISBLANK(I21)," ",VLOOKUP(I21,'Ders Dağılım'!A$2:H$1071,8,0))</f>
        <v>Öğr. Gör. Dr. Dursun KIRMEMİŞ</v>
      </c>
      <c r="L21" s="108" t="s">
        <v>232</v>
      </c>
    </row>
    <row r="22" spans="1:12" x14ac:dyDescent="0.2">
      <c r="A22" s="403"/>
      <c r="B22" s="57">
        <v>0.41319444444444442</v>
      </c>
      <c r="C22" s="86" t="s">
        <v>28</v>
      </c>
      <c r="D22" s="64" t="str">
        <f>IF(ISBLANK(C22)," ",VLOOKUP(C22,'Ders Dağılım'!A$2:H$1071,2,0))</f>
        <v>Temel Hukuk</v>
      </c>
      <c r="E22" s="64" t="str">
        <f>IF(ISBLANK(C22)," ",VLOOKUP(C22,'Ders Dağılım'!A$2:H$1071,8,0))</f>
        <v>Öğr. Gör. Dr. M. Selçuk ÖZKAN</v>
      </c>
      <c r="F22" s="86" t="s">
        <v>223</v>
      </c>
      <c r="G22" s="406"/>
      <c r="H22" s="58">
        <v>0.41319444444444442</v>
      </c>
      <c r="I22" s="86" t="s">
        <v>78</v>
      </c>
      <c r="J22" s="64" t="str">
        <f>IF(ISBLANK(I22)," ",VLOOKUP(I22,'Ders Dağılım'!A$2:H$1071,2,0))</f>
        <v>Sunu Teknikleri</v>
      </c>
      <c r="K22" s="64" t="str">
        <f>IF(ISBLANK(I22)," ",VLOOKUP(I22,'Ders Dağılım'!A$2:H$1071,8,0))</f>
        <v>Öğr. Gör. Dr. Dursun KIRMEMİŞ</v>
      </c>
      <c r="L22" s="109" t="s">
        <v>232</v>
      </c>
    </row>
    <row r="23" spans="1:12" x14ac:dyDescent="0.2">
      <c r="A23" s="403"/>
      <c r="B23" s="57">
        <v>0.4513888888888889</v>
      </c>
      <c r="C23" s="86" t="s">
        <v>15</v>
      </c>
      <c r="D23" s="64" t="str">
        <f>IF(ISBLANK(C23)," ",VLOOKUP(C23,'Ders Dağılım'!A$2:H$1071,2,0))</f>
        <v>Çağrı Merkezi Yönetimi I</v>
      </c>
      <c r="E23" s="64" t="str">
        <f>IF(ISBLANK(C23)," ",VLOOKUP(C23,'Ders Dağılım'!A$2:H$1071,8,0))</f>
        <v>Öğr. Gör. Dr. Dursun KIRMEMİŞ</v>
      </c>
      <c r="F23" s="86" t="s">
        <v>219</v>
      </c>
      <c r="G23" s="406"/>
      <c r="H23" s="58">
        <v>0.4513888888888889</v>
      </c>
      <c r="I23" s="86" t="s">
        <v>72</v>
      </c>
      <c r="J23" s="64" t="str">
        <f>IF(ISBLANK(I23)," ",VLOOKUP(I23,'Ders Dağılım'!A$2:H$1071,2,0))</f>
        <v>Çağrı Merkezlerinde Öçlme ve Değ.</v>
      </c>
      <c r="K23" s="64" t="str">
        <f>IF(ISBLANK(I23)," ",VLOOKUP(I23,'Ders Dağılım'!A$2:H$1071,8,0))</f>
        <v>Öğr. Gör. Dr. Azize Zehra ÇELENLİ BAŞARAN</v>
      </c>
      <c r="L23" s="109" t="s">
        <v>232</v>
      </c>
    </row>
    <row r="24" spans="1:12" x14ac:dyDescent="0.2">
      <c r="A24" s="403"/>
      <c r="B24" s="57">
        <v>0.48958333333333331</v>
      </c>
      <c r="C24" s="86" t="s">
        <v>15</v>
      </c>
      <c r="D24" s="64" t="str">
        <f>IF(ISBLANK(C24)," ",VLOOKUP(C24,'Ders Dağılım'!A$2:H$1071,2,0))</f>
        <v>Çağrı Merkezi Yönetimi I</v>
      </c>
      <c r="E24" s="64" t="str">
        <f>IF(ISBLANK(C24)," ",VLOOKUP(C24,'Ders Dağılım'!A$2:H$1071,8,0))</f>
        <v>Öğr. Gör. Dr. Dursun KIRMEMİŞ</v>
      </c>
      <c r="F24" s="86" t="s">
        <v>219</v>
      </c>
      <c r="G24" s="406"/>
      <c r="H24" s="58">
        <v>0.48958333333333331</v>
      </c>
      <c r="I24" s="86" t="s">
        <v>72</v>
      </c>
      <c r="J24" s="64" t="str">
        <f>IF(ISBLANK(I24)," ",VLOOKUP(I24,'Ders Dağılım'!A$2:H$1071,2,0))</f>
        <v>Çağrı Merkezlerinde Öçlme ve Değ.</v>
      </c>
      <c r="K24" s="64" t="str">
        <f>IF(ISBLANK(I24)," ",VLOOKUP(I24,'Ders Dağılım'!A$2:H$1071,8,0))</f>
        <v>Öğr. Gör. Dr. Azize Zehra ÇELENLİ BAŞARAN</v>
      </c>
      <c r="L24" s="109" t="s">
        <v>232</v>
      </c>
    </row>
    <row r="25" spans="1:12" x14ac:dyDescent="0.2">
      <c r="A25" s="403"/>
      <c r="B25" s="57">
        <v>0.54166666666666663</v>
      </c>
      <c r="C25" s="86"/>
      <c r="D25" s="64" t="str">
        <f>IF(ISBLANK(C25)," ",VLOOKUP(C25,'Ders Dağılım'!A$2:H$1071,2,0))</f>
        <v xml:space="preserve"> </v>
      </c>
      <c r="E25" s="64" t="str">
        <f>IF(ISBLANK(C25)," ",VLOOKUP(C25,'Ders Dağılım'!A$2:H$1071,8,0))</f>
        <v xml:space="preserve"> </v>
      </c>
      <c r="F25" s="86"/>
      <c r="G25" s="406"/>
      <c r="H25" s="58">
        <v>0.54166666666666663</v>
      </c>
      <c r="I25" s="86"/>
      <c r="J25" s="64" t="str">
        <f>IF(ISBLANK(I25)," ",VLOOKUP(I25,'Ders Dağılım'!A$2:H$1071,2,0))</f>
        <v xml:space="preserve"> </v>
      </c>
      <c r="K25" s="64" t="str">
        <f>IF(ISBLANK(I25)," ",VLOOKUP(I25,'Ders Dağılım'!A$2:H$1071,8,0))</f>
        <v xml:space="preserve"> </v>
      </c>
      <c r="L25" s="109"/>
    </row>
    <row r="26" spans="1:12" x14ac:dyDescent="0.2">
      <c r="A26" s="403"/>
      <c r="B26" s="57">
        <v>0.58333333333333337</v>
      </c>
      <c r="C26" s="86"/>
      <c r="D26" s="64" t="str">
        <f>IF(ISBLANK(C26)," ",VLOOKUP(C26,'Ders Dağılım'!A$2:H$1071,2,0))</f>
        <v xml:space="preserve"> </v>
      </c>
      <c r="E26" s="64" t="str">
        <f>IF(ISBLANK(C26)," ",VLOOKUP(C26,'Ders Dağılım'!A$2:H$1071,8,0))</f>
        <v xml:space="preserve"> </v>
      </c>
      <c r="F26" s="86"/>
      <c r="G26" s="406"/>
      <c r="H26" s="58">
        <v>0.58333333333333337</v>
      </c>
      <c r="I26" s="86"/>
      <c r="J26" s="64" t="str">
        <f>IF(ISBLANK(I26)," ",VLOOKUP(I26,'Ders Dağılım'!A$2:H$1071,2,0))</f>
        <v xml:space="preserve"> </v>
      </c>
      <c r="K26" s="64" t="str">
        <f>IF(ISBLANK(I26)," ",VLOOKUP(I26,'Ders Dağılım'!A$2:H$1071,8,0))</f>
        <v xml:space="preserve"> </v>
      </c>
      <c r="L26" s="109"/>
    </row>
    <row r="27" spans="1:12" x14ac:dyDescent="0.2">
      <c r="A27" s="403"/>
      <c r="B27" s="57">
        <v>0.625</v>
      </c>
      <c r="C27" s="86"/>
      <c r="D27" s="64" t="str">
        <f>IF(ISBLANK(C27)," ",VLOOKUP(C27,'Ders Dağılım'!A$2:H$1071,2,0))</f>
        <v xml:space="preserve"> </v>
      </c>
      <c r="E27" s="64" t="str">
        <f>IF(ISBLANK(C27)," ",VLOOKUP(C27,'Ders Dağılım'!A$2:H$1071,8,0))</f>
        <v xml:space="preserve"> </v>
      </c>
      <c r="F27" s="86"/>
      <c r="G27" s="406"/>
      <c r="H27" s="58">
        <v>0.625</v>
      </c>
      <c r="I27" s="340" t="s">
        <v>96</v>
      </c>
      <c r="J27" s="64" t="str">
        <f>IF(ISBLANK(I27)," ",VLOOKUP(I27,'Ders Dağılım'!A$2:H$1071,2,0))</f>
        <v>Hızlı Okuma Teknikleri</v>
      </c>
      <c r="K27" s="64" t="str">
        <f>IF(ISBLANK(I27)," ",VLOOKUP(I27,'Ders Dağılım'!A$2:H$1071,8,0))</f>
        <v>Öğr. Gör. Dr. Dursun KIRMEMİŞ</v>
      </c>
      <c r="L27" s="109" t="s">
        <v>227</v>
      </c>
    </row>
    <row r="28" spans="1:12" ht="12" thickBot="1" x14ac:dyDescent="0.25">
      <c r="A28" s="404"/>
      <c r="B28" s="59">
        <v>0.66666666666666663</v>
      </c>
      <c r="C28" s="111"/>
      <c r="D28" s="112" t="str">
        <f>IF(ISBLANK(C28)," ",VLOOKUP(C28,'Ders Dağılım'!A$2:H$1071,2,0))</f>
        <v xml:space="preserve"> </v>
      </c>
      <c r="E28" s="112" t="str">
        <f>IF(ISBLANK(C28)," ",VLOOKUP(C28,'Ders Dağılım'!A$2:H$1071,8,0))</f>
        <v xml:space="preserve"> </v>
      </c>
      <c r="F28" s="111"/>
      <c r="G28" s="407"/>
      <c r="H28" s="60">
        <v>0.66666666666666663</v>
      </c>
      <c r="I28" s="340" t="s">
        <v>96</v>
      </c>
      <c r="J28" s="112" t="str">
        <f>IF(ISBLANK(I28)," ",VLOOKUP(I28,'Ders Dağılım'!A$2:H$1071,2,0))</f>
        <v>Hızlı Okuma Teknikleri</v>
      </c>
      <c r="K28" s="112" t="str">
        <f>IF(ISBLANK(I28)," ",VLOOKUP(I28,'Ders Dağılım'!A$2:H$1071,8,0))</f>
        <v>Öğr. Gör. Dr. Dursun KIRMEMİŞ</v>
      </c>
      <c r="L28" s="113" t="s">
        <v>227</v>
      </c>
    </row>
    <row r="29" spans="1:12" ht="12" customHeight="1" x14ac:dyDescent="0.2">
      <c r="A29" s="402" t="s">
        <v>7</v>
      </c>
      <c r="B29" s="55">
        <v>0.375</v>
      </c>
      <c r="C29" s="83"/>
      <c r="D29" s="63" t="str">
        <f>IF(ISBLANK(C29)," ",VLOOKUP(C29,'Ders Dağılım'!A$2:H$1071,2,0))</f>
        <v xml:space="preserve"> </v>
      </c>
      <c r="E29" s="63" t="str">
        <f>IF(ISBLANK(C29)," ",VLOOKUP(C29,'Ders Dağılım'!A$2:H$1071,8,0))</f>
        <v xml:space="preserve"> </v>
      </c>
      <c r="F29" s="83"/>
      <c r="G29" s="405" t="s">
        <v>7</v>
      </c>
      <c r="H29" s="56">
        <v>0.375</v>
      </c>
      <c r="I29" s="83"/>
      <c r="J29" s="63" t="str">
        <f>IF(ISBLANK(I29)," ",VLOOKUP(I29,'Ders Dağılım'!A$2:H$1071,2,0))</f>
        <v xml:space="preserve"> </v>
      </c>
      <c r="K29" s="63" t="str">
        <f>IF(ISBLANK(I29)," ",VLOOKUP(I29,'Ders Dağılım'!A$2:H$1071,8,0))</f>
        <v xml:space="preserve"> </v>
      </c>
      <c r="L29" s="108"/>
    </row>
    <row r="30" spans="1:12" x14ac:dyDescent="0.2">
      <c r="A30" s="403"/>
      <c r="B30" s="57">
        <v>0.41319444444444442</v>
      </c>
      <c r="C30" s="86"/>
      <c r="D30" s="64" t="str">
        <f>IF(ISBLANK(C30)," ",VLOOKUP(C30,'Ders Dağılım'!A$2:H$1071,2,0))</f>
        <v xml:space="preserve"> </v>
      </c>
      <c r="E30" s="64" t="str">
        <f>IF(ISBLANK(C30)," ",VLOOKUP(C30,'Ders Dağılım'!A$2:H$1071,8,0))</f>
        <v xml:space="preserve"> </v>
      </c>
      <c r="F30" s="86"/>
      <c r="G30" s="406"/>
      <c r="H30" s="58">
        <v>0.41319444444444442</v>
      </c>
      <c r="I30" s="340"/>
      <c r="J30" s="64" t="str">
        <f>IF(ISBLANK(I30)," ",VLOOKUP(I30,'Ders Dağılım'!A$2:H$1071,2,0))</f>
        <v xml:space="preserve"> </v>
      </c>
      <c r="K30" s="64" t="str">
        <f>IF(ISBLANK(I30)," ",VLOOKUP(I30,'Ders Dağılım'!A$2:H$1071,8,0))</f>
        <v xml:space="preserve"> </v>
      </c>
      <c r="L30" s="109"/>
    </row>
    <row r="31" spans="1:12" x14ac:dyDescent="0.2">
      <c r="A31" s="403"/>
      <c r="B31" s="57">
        <v>0.4513888888888889</v>
      </c>
      <c r="C31" s="86"/>
      <c r="D31" s="64" t="str">
        <f>IF(ISBLANK(C31)," ",VLOOKUP(C31,'Ders Dağılım'!A$2:H$1071,2,0))</f>
        <v xml:space="preserve"> </v>
      </c>
      <c r="E31" s="64" t="str">
        <f>IF(ISBLANK(C31)," ",VLOOKUP(C31,'Ders Dağılım'!A$2:H$1071,8,0))</f>
        <v xml:space="preserve"> </v>
      </c>
      <c r="F31" s="86"/>
      <c r="G31" s="406"/>
      <c r="H31" s="58">
        <v>0.4513888888888889</v>
      </c>
      <c r="I31" s="340"/>
      <c r="J31" s="64" t="str">
        <f>IF(ISBLANK(I31)," ",VLOOKUP(I31,'Ders Dağılım'!A$2:H$1071,2,0))</f>
        <v xml:space="preserve"> </v>
      </c>
      <c r="K31" s="64" t="str">
        <f>IF(ISBLANK(I31)," ",VLOOKUP(I31,'Ders Dağılım'!A$2:H$1071,8,0))</f>
        <v xml:space="preserve"> </v>
      </c>
      <c r="L31" s="109"/>
    </row>
    <row r="32" spans="1:12" x14ac:dyDescent="0.2">
      <c r="A32" s="403"/>
      <c r="B32" s="57">
        <v>0.48958333333333331</v>
      </c>
      <c r="C32" s="86"/>
      <c r="D32" s="64" t="str">
        <f>IF(ISBLANK(C32)," ",VLOOKUP(C32,'Ders Dağılım'!A$2:H$1071,2,0))</f>
        <v xml:space="preserve"> </v>
      </c>
      <c r="E32" s="64" t="str">
        <f>IF(ISBLANK(C32)," ",VLOOKUP(C32,'Ders Dağılım'!A$2:H$1071,8,0))</f>
        <v xml:space="preserve"> </v>
      </c>
      <c r="F32" s="86"/>
      <c r="G32" s="406"/>
      <c r="H32" s="58">
        <v>0.48958333333333331</v>
      </c>
      <c r="I32" s="86"/>
      <c r="J32" s="64" t="str">
        <f>IF(ISBLANK(I32)," ",VLOOKUP(I32,'Ders Dağılım'!A$2:H$1071,2,0))</f>
        <v xml:space="preserve"> </v>
      </c>
      <c r="K32" s="64" t="str">
        <f>IF(ISBLANK(I32)," ",VLOOKUP(I32,'Ders Dağılım'!A$2:H$1071,8,0))</f>
        <v xml:space="preserve"> </v>
      </c>
      <c r="L32" s="109"/>
    </row>
    <row r="33" spans="1:12" x14ac:dyDescent="0.2">
      <c r="A33" s="403"/>
      <c r="B33" s="57">
        <v>0.54166666666666663</v>
      </c>
      <c r="C33" s="86"/>
      <c r="D33" s="64" t="str">
        <f>IF(ISBLANK(C33)," ",VLOOKUP(C33,'Ders Dağılım'!A$2:H$1071,2,0))</f>
        <v xml:space="preserve"> </v>
      </c>
      <c r="E33" s="64" t="str">
        <f>IF(ISBLANK(C33)," ",VLOOKUP(C33,'Ders Dağılım'!A$2:H$1071,8,0))</f>
        <v xml:space="preserve"> </v>
      </c>
      <c r="F33" s="86"/>
      <c r="G33" s="406"/>
      <c r="H33" s="58">
        <v>0.54166666666666663</v>
      </c>
      <c r="I33" s="86" t="s">
        <v>66</v>
      </c>
      <c r="J33" s="64" t="str">
        <f>IF(ISBLANK(I33)," ",VLOOKUP(I33,'Ders Dağılım'!A$2:H$1071,2,0))</f>
        <v>Müşteri İlişkileri Yönetimi</v>
      </c>
      <c r="K33" s="64" t="str">
        <f>IF(ISBLANK(I33)," ",VLOOKUP(I33,'Ders Dağılım'!A$2:H$1071,8,0))</f>
        <v>Öğr. Gör. Elif ATAMAN ERDOĞDU</v>
      </c>
      <c r="L33" s="109" t="s">
        <v>223</v>
      </c>
    </row>
    <row r="34" spans="1:12" x14ac:dyDescent="0.2">
      <c r="A34" s="403"/>
      <c r="B34" s="57">
        <v>0.58333333333333337</v>
      </c>
      <c r="C34" s="86"/>
      <c r="D34" s="64" t="str">
        <f>IF(ISBLANK(C34)," ",VLOOKUP(C34,'Ders Dağılım'!A$2:H$1071,2,0))</f>
        <v xml:space="preserve"> </v>
      </c>
      <c r="E34" s="64" t="str">
        <f>IF(ISBLANK(C34)," ",VLOOKUP(C34,'Ders Dağılım'!A$2:H$1071,8,0))</f>
        <v xml:space="preserve"> </v>
      </c>
      <c r="F34" s="86"/>
      <c r="G34" s="406"/>
      <c r="H34" s="58">
        <v>0.58333333333333337</v>
      </c>
      <c r="I34" s="86" t="s">
        <v>66</v>
      </c>
      <c r="J34" s="64" t="str">
        <f>IF(ISBLANK(I34)," ",VLOOKUP(I34,'Ders Dağılım'!A$2:H$1071,2,0))</f>
        <v>Müşteri İlişkileri Yönetimi</v>
      </c>
      <c r="K34" s="64" t="str">
        <f>IF(ISBLANK(I34)," ",VLOOKUP(I34,'Ders Dağılım'!A$2:H$1071,8,0))</f>
        <v>Öğr. Gör. Elif ATAMAN ERDOĞDU</v>
      </c>
      <c r="L34" s="109" t="s">
        <v>223</v>
      </c>
    </row>
    <row r="35" spans="1:12" x14ac:dyDescent="0.2">
      <c r="A35" s="403"/>
      <c r="B35" s="57">
        <v>0.625</v>
      </c>
      <c r="C35" s="86"/>
      <c r="D35" s="64" t="str">
        <f>IF(ISBLANK(C35)," ",VLOOKUP(C35,'Ders Dağılım'!A$2:H$1071,2,0))</f>
        <v xml:space="preserve"> </v>
      </c>
      <c r="E35" s="64" t="str">
        <f>IF(ISBLANK(C35)," ",VLOOKUP(C35,'Ders Dağılım'!A$2:H$1071,8,0))</f>
        <v xml:space="preserve"> </v>
      </c>
      <c r="F35" s="86"/>
      <c r="G35" s="406"/>
      <c r="H35" s="58">
        <v>0.625</v>
      </c>
      <c r="I35" s="86" t="s">
        <v>82</v>
      </c>
      <c r="J35" s="64" t="str">
        <f>IF(ISBLANK(I35)," ",VLOOKUP(I35,'Ders Dağılım'!A$2:H$1071,2,0))</f>
        <v>Pazarlama</v>
      </c>
      <c r="K35" s="64" t="str">
        <f>IF(ISBLANK(I35)," ",VLOOKUP(I35,'Ders Dağılım'!A$2:H$1071,8,0))</f>
        <v>Öğr. Gör. Elif ATAMAN ERDOĞDU</v>
      </c>
      <c r="L35" s="109" t="s">
        <v>223</v>
      </c>
    </row>
    <row r="36" spans="1:12" ht="12" thickBot="1" x14ac:dyDescent="0.25">
      <c r="A36" s="404"/>
      <c r="B36" s="59">
        <v>0.66666666666666663</v>
      </c>
      <c r="C36" s="111"/>
      <c r="D36" s="112" t="str">
        <f>IF(ISBLANK(C36)," ",VLOOKUP(C36,'Ders Dağılım'!A$2:H$1071,2,0))</f>
        <v xml:space="preserve"> </v>
      </c>
      <c r="E36" s="112" t="str">
        <f>IF(ISBLANK(C36)," ",VLOOKUP(C36,'Ders Dağılım'!A$2:H$1071,8,0))</f>
        <v xml:space="preserve"> </v>
      </c>
      <c r="F36" s="111"/>
      <c r="G36" s="407"/>
      <c r="H36" s="60">
        <v>0.66666666666666663</v>
      </c>
      <c r="I36" s="111" t="s">
        <v>82</v>
      </c>
      <c r="J36" s="112" t="str">
        <f>IF(ISBLANK(I36)," ",VLOOKUP(I36,'Ders Dağılım'!A$2:H$1071,2,0))</f>
        <v>Pazarlama</v>
      </c>
      <c r="K36" s="112" t="str">
        <f>IF(ISBLANK(I36)," ",VLOOKUP(I36,'Ders Dağılım'!A$2:H$1071,8,0))</f>
        <v>Öğr. Gör. Elif ATAMAN ERDOĞDU</v>
      </c>
      <c r="L36" s="109" t="s">
        <v>223</v>
      </c>
    </row>
    <row r="37" spans="1:12" ht="12" customHeight="1" x14ac:dyDescent="0.2">
      <c r="A37" s="402" t="s">
        <v>8</v>
      </c>
      <c r="B37" s="55">
        <v>0.375</v>
      </c>
      <c r="C37" s="83"/>
      <c r="D37" s="63" t="str">
        <f>IF(ISBLANK(C37)," ",VLOOKUP(C37,'Ders Dağılım'!A$2:H$1071,2,0))</f>
        <v xml:space="preserve"> </v>
      </c>
      <c r="E37" s="63" t="str">
        <f>IF(ISBLANK(C37)," ",VLOOKUP(C37,'Ders Dağılım'!A$2:H$1071,8,0))</f>
        <v xml:space="preserve"> </v>
      </c>
      <c r="F37" s="83"/>
      <c r="G37" s="405" t="s">
        <v>8</v>
      </c>
      <c r="H37" s="56">
        <v>0.375</v>
      </c>
      <c r="I37" s="83"/>
      <c r="J37" s="63" t="str">
        <f>IF(ISBLANK(I37)," ",VLOOKUP(I37,'Ders Dağılım'!A$2:H$1071,2,0))</f>
        <v xml:space="preserve"> </v>
      </c>
      <c r="K37" s="63" t="str">
        <f>IF(ISBLANK(I37)," ",VLOOKUP(I37,'Ders Dağılım'!A$2:H$1071,8,0))</f>
        <v xml:space="preserve"> </v>
      </c>
      <c r="L37" s="108"/>
    </row>
    <row r="38" spans="1:12" x14ac:dyDescent="0.2">
      <c r="A38" s="403"/>
      <c r="B38" s="57">
        <v>0.41319444444444442</v>
      </c>
      <c r="C38" s="86" t="s">
        <v>30</v>
      </c>
      <c r="D38" s="64" t="str">
        <f>IF(ISBLANK(C38)," ",VLOOKUP(C38,'Ders Dağılım'!A$2:H$1071,2,0))</f>
        <v>Ofis Programları I</v>
      </c>
      <c r="E38" s="64" t="str">
        <f>IF(ISBLANK(C38)," ",VLOOKUP(C38,'Ders Dağılım'!A$2:H$1071,8,0))</f>
        <v>Öğr. Gör. Tuğba CANSU TOPALLI</v>
      </c>
      <c r="F38" s="86" t="s">
        <v>218</v>
      </c>
      <c r="G38" s="406"/>
      <c r="H38" s="58">
        <v>0.41319444444444442</v>
      </c>
      <c r="I38" s="86"/>
      <c r="J38" s="64" t="str">
        <f>IF(ISBLANK(I38)," ",VLOOKUP(I38,'Ders Dağılım'!A$2:H$1071,2,0))</f>
        <v xml:space="preserve"> </v>
      </c>
      <c r="K38" s="64" t="str">
        <f>IF(ISBLANK(I38)," ",VLOOKUP(I38,'Ders Dağılım'!A$2:H$1071,8,0))</f>
        <v xml:space="preserve"> </v>
      </c>
      <c r="L38" s="109"/>
    </row>
    <row r="39" spans="1:12" x14ac:dyDescent="0.2">
      <c r="A39" s="403"/>
      <c r="B39" s="57">
        <v>0.4513888888888889</v>
      </c>
      <c r="C39" s="86" t="s">
        <v>30</v>
      </c>
      <c r="D39" s="64" t="str">
        <f>IF(ISBLANK(C39)," ",VLOOKUP(C39,'Ders Dağılım'!A$2:H$1071,2,0))</f>
        <v>Ofis Programları I</v>
      </c>
      <c r="E39" s="64" t="str">
        <f>IF(ISBLANK(C39)," ",VLOOKUP(C39,'Ders Dağılım'!A$2:H$1071,8,0))</f>
        <v>Öğr. Gör. Tuğba CANSU TOPALLI</v>
      </c>
      <c r="F39" s="86" t="s">
        <v>218</v>
      </c>
      <c r="G39" s="406"/>
      <c r="H39" s="58">
        <v>0.4513888888888889</v>
      </c>
      <c r="I39" s="86"/>
      <c r="J39" s="64" t="str">
        <f>IF(ISBLANK(I39)," ",VLOOKUP(I39,'Ders Dağılım'!A$2:H$1071,2,0))</f>
        <v xml:space="preserve"> </v>
      </c>
      <c r="K39" s="64" t="str">
        <f>IF(ISBLANK(I39)," ",VLOOKUP(I39,'Ders Dağılım'!A$2:H$1071,8,0))</f>
        <v xml:space="preserve"> </v>
      </c>
      <c r="L39" s="109"/>
    </row>
    <row r="40" spans="1:12" x14ac:dyDescent="0.2">
      <c r="A40" s="403"/>
      <c r="B40" s="57">
        <v>0.48958333333333331</v>
      </c>
      <c r="C40" s="86" t="s">
        <v>30</v>
      </c>
      <c r="D40" s="64" t="str">
        <f>IF(ISBLANK(C40)," ",VLOOKUP(C40,'Ders Dağılım'!A$2:H$1071,2,0))</f>
        <v>Ofis Programları I</v>
      </c>
      <c r="E40" s="64" t="str">
        <f>IF(ISBLANK(C40)," ",VLOOKUP(C40,'Ders Dağılım'!A$2:H$1071,8,0))</f>
        <v>Öğr. Gör. Tuğba CANSU TOPALLI</v>
      </c>
      <c r="F40" s="86" t="s">
        <v>218</v>
      </c>
      <c r="G40" s="406"/>
      <c r="H40" s="58">
        <v>0.48958333333333331</v>
      </c>
      <c r="I40" s="86"/>
      <c r="J40" s="64" t="str">
        <f>IF(ISBLANK(I40)," ",VLOOKUP(I40,'Ders Dağılım'!A$2:H$1071,2,0))</f>
        <v xml:space="preserve"> </v>
      </c>
      <c r="K40" s="64" t="str">
        <f>IF(ISBLANK(I40)," ",VLOOKUP(I40,'Ders Dağılım'!A$2:H$1071,8,0))</f>
        <v xml:space="preserve"> </v>
      </c>
      <c r="L40" s="109"/>
    </row>
    <row r="41" spans="1:12" x14ac:dyDescent="0.2">
      <c r="A41" s="403"/>
      <c r="B41" s="57">
        <v>0.54166666666666663</v>
      </c>
      <c r="C41" s="86"/>
      <c r="D41" s="64" t="str">
        <f>IF(ISBLANK(C41)," ",VLOOKUP(C41,'Ders Dağılım'!A$2:H$1071,2,0))</f>
        <v xml:space="preserve"> </v>
      </c>
      <c r="E41" s="64" t="str">
        <f>IF(ISBLANK(C41)," ",VLOOKUP(C41,'Ders Dağılım'!A$2:H$1071,8,0))</f>
        <v xml:space="preserve"> </v>
      </c>
      <c r="F41" s="86"/>
      <c r="G41" s="406"/>
      <c r="H41" s="58">
        <v>0.54166666666666663</v>
      </c>
      <c r="I41" s="86" t="s">
        <v>74</v>
      </c>
      <c r="J41" s="64" t="str">
        <f>IF(ISBLANK(I41)," ",VLOOKUP(I41,'Ders Dağılım'!A$2:H$1071,2,0))</f>
        <v>Halkla İlişkiler</v>
      </c>
      <c r="K41" s="64" t="str">
        <f>IF(ISBLANK(I41)," ",VLOOKUP(I41,'Ders Dağılım'!A$2:H$1071,8,0))</f>
        <v>Öğr. Gör. Mürsel KAN</v>
      </c>
      <c r="L41" s="109" t="s">
        <v>224</v>
      </c>
    </row>
    <row r="42" spans="1:12" x14ac:dyDescent="0.2">
      <c r="A42" s="403"/>
      <c r="B42" s="57">
        <v>0.58333333333333337</v>
      </c>
      <c r="C42" s="86"/>
      <c r="D42" s="64" t="str">
        <f>IF(ISBLANK(C42)," ",VLOOKUP(C42,'Ders Dağılım'!A$2:H$1071,2,0))</f>
        <v xml:space="preserve"> </v>
      </c>
      <c r="E42" s="64" t="str">
        <f>IF(ISBLANK(C42)," ",VLOOKUP(C42,'Ders Dağılım'!A$2:H$1071,8,0))</f>
        <v xml:space="preserve"> </v>
      </c>
      <c r="F42" s="86"/>
      <c r="G42" s="406"/>
      <c r="H42" s="58">
        <v>0.58333333333333337</v>
      </c>
      <c r="I42" s="86" t="s">
        <v>74</v>
      </c>
      <c r="J42" s="64" t="str">
        <f>IF(ISBLANK(I42)," ",VLOOKUP(I42,'Ders Dağılım'!A$2:H$1071,2,0))</f>
        <v>Halkla İlişkiler</v>
      </c>
      <c r="K42" s="64" t="str">
        <f>IF(ISBLANK(I42)," ",VLOOKUP(I42,'Ders Dağılım'!A$2:H$1071,8,0))</f>
        <v>Öğr. Gör. Mürsel KAN</v>
      </c>
      <c r="L42" s="109" t="s">
        <v>224</v>
      </c>
    </row>
    <row r="43" spans="1:12" x14ac:dyDescent="0.2">
      <c r="A43" s="403"/>
      <c r="B43" s="57">
        <v>0.625</v>
      </c>
      <c r="C43" s="86" t="s">
        <v>26</v>
      </c>
      <c r="D43" s="64" t="str">
        <f>IF(ISBLANK(C43)," ",VLOOKUP(C43,'Ders Dağılım'!A$2:H$1071,2,0))</f>
        <v>İletişim</v>
      </c>
      <c r="E43" s="64" t="str">
        <f>IF(ISBLANK(C43)," ",VLOOKUP(C43,'Ders Dağılım'!A$2:H$1071,8,0))</f>
        <v>Öğr. Gör. Mürsel KAN</v>
      </c>
      <c r="F43" s="86" t="s">
        <v>224</v>
      </c>
      <c r="G43" s="406"/>
      <c r="H43" s="58">
        <v>0.625</v>
      </c>
      <c r="I43" s="86"/>
      <c r="J43" s="64" t="str">
        <f>IF(ISBLANK(I43)," ",VLOOKUP(I43,'Ders Dağılım'!A$2:H$1071,2,0))</f>
        <v xml:space="preserve"> </v>
      </c>
      <c r="K43" s="64" t="str">
        <f>IF(ISBLANK(I43)," ",VLOOKUP(I43,'Ders Dağılım'!A$2:H$1071,8,0))</f>
        <v xml:space="preserve"> </v>
      </c>
      <c r="L43" s="109"/>
    </row>
    <row r="44" spans="1:12" ht="12" thickBot="1" x14ac:dyDescent="0.25">
      <c r="A44" s="408"/>
      <c r="B44" s="61">
        <v>0.66666666666666663</v>
      </c>
      <c r="C44" s="107" t="s">
        <v>26</v>
      </c>
      <c r="D44" s="65" t="str">
        <f>IF(ISBLANK(C44)," ",VLOOKUP(C44,'Ders Dağılım'!A$2:H$1071,2,0))</f>
        <v>İletişim</v>
      </c>
      <c r="E44" s="65" t="str">
        <f>IF(ISBLANK(C44)," ",VLOOKUP(C44,'Ders Dağılım'!A$2:H$1071,8,0))</f>
        <v>Öğr. Gör. Mürsel KAN</v>
      </c>
      <c r="F44" s="107" t="s">
        <v>224</v>
      </c>
      <c r="G44" s="409"/>
      <c r="H44" s="62">
        <v>0.66666666666666663</v>
      </c>
      <c r="I44" s="107"/>
      <c r="J44" s="65" t="str">
        <f>IF(ISBLANK(I44)," ",VLOOKUP(I44,'Ders Dağılım'!A$2:H$1071,2,0))</f>
        <v xml:space="preserve"> </v>
      </c>
      <c r="K44" s="65" t="str">
        <f>IF(ISBLANK(I44)," ",VLOOKUP(I44,'Ders Dağılım'!A$2:H$1071,8,0))</f>
        <v xml:space="preserve"> </v>
      </c>
      <c r="L44" s="110"/>
    </row>
  </sheetData>
  <sheetProtection password="CA08" sheet="1" objects="1" scenarios="1"/>
  <mergeCells count="12">
    <mergeCell ref="A29:A36"/>
    <mergeCell ref="G29:G36"/>
    <mergeCell ref="A37:A44"/>
    <mergeCell ref="G37:G44"/>
    <mergeCell ref="A1:L1"/>
    <mergeCell ref="A5:A12"/>
    <mergeCell ref="G5:G12"/>
    <mergeCell ref="A13:A20"/>
    <mergeCell ref="G13:G20"/>
    <mergeCell ref="A21:A28"/>
    <mergeCell ref="G21:G28"/>
    <mergeCell ref="A2:L2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F33" sqref="F33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19.855468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48" customWidth="1"/>
    <col min="10" max="10" width="24.5703125" style="48" customWidth="1"/>
    <col min="11" max="11" width="27.140625" style="48" customWidth="1"/>
    <col min="12" max="12" width="5.7109375" style="106" customWidth="1"/>
    <col min="13" max="13" width="9.140625" style="67"/>
    <col min="14" max="16384" width="9.140625" style="48"/>
  </cols>
  <sheetData>
    <row r="1" spans="1:13" ht="12.75" x14ac:dyDescent="0.2">
      <c r="A1" s="410" t="str">
        <f>CONCATENATE('Ders Dağılım'!K1," ÖĞRETİM YILI ",'Ders Dağılım'!K2," YARIYILI")</f>
        <v>2024-2025 ÖĞRETİM YILI GÜZ YARIYILI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3" ht="12.75" x14ac:dyDescent="0.2">
      <c r="A2" s="410" t="str">
        <f>CONCATENATE('Ders Dağılım'!J4," HAFTALIK DERS PROGRAMI")</f>
        <v>MUHASEBE VE VERGİ UYGULAMALARI PROGRAMI HAFTALIK DERS PROGRAMI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</row>
    <row r="3" spans="1:13" ht="12" thickBot="1" x14ac:dyDescent="0.25"/>
    <row r="4" spans="1:13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2" t="s">
        <v>1</v>
      </c>
      <c r="J4" s="52" t="s">
        <v>2</v>
      </c>
      <c r="K4" s="52" t="s">
        <v>3</v>
      </c>
      <c r="L4" s="198" t="s">
        <v>9</v>
      </c>
      <c r="M4" s="68"/>
    </row>
    <row r="5" spans="1:13" ht="12" customHeight="1" thickBot="1" x14ac:dyDescent="0.25">
      <c r="A5" s="402" t="s">
        <v>4</v>
      </c>
      <c r="B5" s="55">
        <v>0.375</v>
      </c>
      <c r="C5" s="236"/>
      <c r="D5" s="63" t="str">
        <f>IF(ISBLANK(C5)," ",VLOOKUP(C5,'Ders Dağılım'!A$2:H$1071,2,0))</f>
        <v xml:space="preserve"> </v>
      </c>
      <c r="E5" s="63" t="str">
        <f>IF(ISBLANK(C5)," ",VLOOKUP(C5,'Ders Dağılım'!A$2:H$1071,8,0))</f>
        <v xml:space="preserve"> </v>
      </c>
      <c r="F5" s="108"/>
      <c r="G5" s="402" t="s">
        <v>4</v>
      </c>
      <c r="H5" s="56">
        <v>0.375</v>
      </c>
      <c r="I5" s="6" t="s">
        <v>208</v>
      </c>
      <c r="J5" s="63" t="str">
        <f>IF(ISBLANK(I5)," ",VLOOKUP(I5,'Ders Dağılım'!A$2:H$1071,2,0))</f>
        <v>Mali Tablolar Analizi</v>
      </c>
      <c r="K5" s="64" t="str">
        <f>IF(ISBLANK(I5)," ",VLOOKUP(I5,'Ders Dağılım'!A$2:H$1071,8,0))</f>
        <v>Öğr. Gör. ÖMER YILMAZ</v>
      </c>
      <c r="L5" s="108" t="s">
        <v>224</v>
      </c>
    </row>
    <row r="6" spans="1:13" ht="12" thickBot="1" x14ac:dyDescent="0.25">
      <c r="A6" s="403"/>
      <c r="B6" s="57">
        <v>0.41319444444444442</v>
      </c>
      <c r="C6" s="86" t="s">
        <v>190</v>
      </c>
      <c r="D6" s="64" t="str">
        <f>IF(ISBLANK(C6)," ",VLOOKUP(C6,'Ders Dağılım'!A$2:H$1071,2,0))</f>
        <v>Ofis Programları I</v>
      </c>
      <c r="E6" s="64" t="str">
        <f>IF(ISBLANK(C6)," ",VLOOKUP(C6,'Ders Dağılım'!A$2:H$1071,8,0))</f>
        <v>Öğr. Gör. SERKAN VARAN</v>
      </c>
      <c r="F6" s="109" t="s">
        <v>218</v>
      </c>
      <c r="G6" s="403"/>
      <c r="H6" s="58">
        <v>0.41319444444444442</v>
      </c>
      <c r="I6" s="6" t="s">
        <v>208</v>
      </c>
      <c r="J6" s="64" t="str">
        <f>IF(ISBLANK(I6)," ",VLOOKUP(I6,'Ders Dağılım'!A$2:H$1071,2,0))</f>
        <v>Mali Tablolar Analizi</v>
      </c>
      <c r="K6" s="64" t="str">
        <f>IF(ISBLANK(I6)," ",VLOOKUP(I6,'Ders Dağılım'!A$2:H$1071,8,0))</f>
        <v>Öğr. Gör. ÖMER YILMAZ</v>
      </c>
      <c r="L6" s="109" t="s">
        <v>224</v>
      </c>
    </row>
    <row r="7" spans="1:13" ht="12" thickBot="1" x14ac:dyDescent="0.25">
      <c r="A7" s="403"/>
      <c r="B7" s="57">
        <v>0.4513888888888889</v>
      </c>
      <c r="C7" s="86" t="s">
        <v>190</v>
      </c>
      <c r="D7" s="64" t="str">
        <f>IF(ISBLANK(C7)," ",VLOOKUP(C7,'Ders Dağılım'!A$2:H$1071,2,0))</f>
        <v>Ofis Programları I</v>
      </c>
      <c r="E7" s="64" t="str">
        <f>IF(ISBLANK(C7)," ",VLOOKUP(C7,'Ders Dağılım'!A$2:H$1071,8,0))</f>
        <v>Öğr. Gör. SERKAN VARAN</v>
      </c>
      <c r="F7" s="109" t="s">
        <v>218</v>
      </c>
      <c r="G7" s="403"/>
      <c r="H7" s="58">
        <v>0.4513888888888889</v>
      </c>
      <c r="I7" s="6" t="s">
        <v>208</v>
      </c>
      <c r="J7" s="64" t="str">
        <f>IF(ISBLANK(I7)," ",VLOOKUP(I7,'Ders Dağılım'!A$2:H$1071,2,0))</f>
        <v>Mali Tablolar Analizi</v>
      </c>
      <c r="K7" s="64" t="str">
        <f>IF(ISBLANK(I7)," ",VLOOKUP(I7,'Ders Dağılım'!A$2:H$1071,8,0))</f>
        <v>Öğr. Gör. ÖMER YILMAZ</v>
      </c>
      <c r="L7" s="109" t="s">
        <v>224</v>
      </c>
    </row>
    <row r="8" spans="1:13" ht="12" thickBot="1" x14ac:dyDescent="0.25">
      <c r="A8" s="403"/>
      <c r="B8" s="57">
        <v>0.48958333333333331</v>
      </c>
      <c r="C8" s="86" t="s">
        <v>190</v>
      </c>
      <c r="D8" s="64" t="str">
        <f>IF(ISBLANK(C8)," ",VLOOKUP(C8,'Ders Dağılım'!A$2:H$1071,2,0))</f>
        <v>Ofis Programları I</v>
      </c>
      <c r="E8" s="64" t="str">
        <f>IF(ISBLANK(C8)," ",VLOOKUP(C8,'Ders Dağılım'!A$2:H$1071,8,0))</f>
        <v>Öğr. Gör. SERKAN VARAN</v>
      </c>
      <c r="F8" s="109" t="s">
        <v>218</v>
      </c>
      <c r="G8" s="403"/>
      <c r="H8" s="58">
        <v>0.48958333333333331</v>
      </c>
      <c r="I8" s="6" t="s">
        <v>208</v>
      </c>
      <c r="J8" s="64" t="str">
        <f>IF(ISBLANK(I8)," ",VLOOKUP(I8,'Ders Dağılım'!A$2:H$1071,2,0))</f>
        <v>Mali Tablolar Analizi</v>
      </c>
      <c r="K8" s="64" t="str">
        <f>IF(ISBLANK(I8)," ",VLOOKUP(I8,'Ders Dağılım'!A$2:H$1071,8,0))</f>
        <v>Öğr. Gör. ÖMER YILMAZ</v>
      </c>
      <c r="L8" s="109" t="s">
        <v>224</v>
      </c>
    </row>
    <row r="9" spans="1:13" ht="12" thickBot="1" x14ac:dyDescent="0.25">
      <c r="A9" s="403"/>
      <c r="B9" s="57">
        <v>0.54166666666666663</v>
      </c>
      <c r="C9" s="86" t="s">
        <v>193</v>
      </c>
      <c r="D9" s="64" t="str">
        <f>IF(ISBLANK(C9)," ",VLOOKUP(C9,'Ders Dağılım'!A$2:H$1071,2,0))</f>
        <v>Genel İşletme</v>
      </c>
      <c r="E9" s="64" t="str">
        <f>IF(ISBLANK(C9)," ",VLOOKUP(C9,'Ders Dağılım'!A$2:H$1071,8,0))</f>
        <v>Öğr. Gör. ÖMER YILMAZ</v>
      </c>
      <c r="F9" s="109" t="s">
        <v>224</v>
      </c>
      <c r="G9" s="403"/>
      <c r="H9" s="58">
        <v>0.54166666666666663</v>
      </c>
      <c r="I9" s="6" t="s">
        <v>211</v>
      </c>
      <c r="J9" s="64" t="str">
        <f>IF(ISBLANK(I9)," ",VLOOKUP(I9,'Ders Dağılım'!A$2:H$1071,2,0))</f>
        <v>Maliyet Muhasebesi</v>
      </c>
      <c r="K9" s="64" t="str">
        <f>IF(ISBLANK(I9)," ",VLOOKUP(I9,'Ders Dağılım'!A$2:H$1071,8,0))</f>
        <v>Öğr. Gör. TUNAHAN BİLGİN</v>
      </c>
      <c r="L9" s="109" t="s">
        <v>229</v>
      </c>
    </row>
    <row r="10" spans="1:13" x14ac:dyDescent="0.2">
      <c r="A10" s="403"/>
      <c r="B10" s="57">
        <v>0.58333333333333337</v>
      </c>
      <c r="C10" s="86" t="s">
        <v>193</v>
      </c>
      <c r="D10" s="64" t="str">
        <f>IF(ISBLANK(C10)," ",VLOOKUP(C10,'Ders Dağılım'!A$2:H$1071,2,0))</f>
        <v>Genel İşletme</v>
      </c>
      <c r="E10" s="64" t="str">
        <f>IF(ISBLANK(C10)," ",VLOOKUP(C10,'Ders Dağılım'!A$2:H$1071,8,0))</f>
        <v>Öğr. Gör. ÖMER YILMAZ</v>
      </c>
      <c r="F10" s="109" t="s">
        <v>224</v>
      </c>
      <c r="G10" s="403"/>
      <c r="H10" s="58">
        <v>0.58333333333333337</v>
      </c>
      <c r="I10" s="6" t="s">
        <v>211</v>
      </c>
      <c r="J10" s="64" t="str">
        <f>IF(ISBLANK(I10)," ",VLOOKUP(I10,'Ders Dağılım'!A$2:H$1071,2,0))</f>
        <v>Maliyet Muhasebesi</v>
      </c>
      <c r="K10" s="64" t="str">
        <f>IF(ISBLANK(I10)," ",VLOOKUP(I10,'Ders Dağılım'!A$2:H$1071,8,0))</f>
        <v>Öğr. Gör. TUNAHAN BİLGİN</v>
      </c>
      <c r="L10" s="109" t="s">
        <v>229</v>
      </c>
    </row>
    <row r="11" spans="1:13" x14ac:dyDescent="0.2">
      <c r="A11" s="403"/>
      <c r="B11" s="57">
        <v>0.625</v>
      </c>
      <c r="C11" s="86" t="s">
        <v>193</v>
      </c>
      <c r="D11" s="64" t="str">
        <f>IF(ISBLANK(C11)," ",VLOOKUP(C11,'Ders Dağılım'!A$2:H$1071,2,0))</f>
        <v>Genel İşletme</v>
      </c>
      <c r="E11" s="64" t="str">
        <f>IF(ISBLANK(C11)," ",VLOOKUP(C11,'Ders Dağılım'!A$2:H$1071,8,0))</f>
        <v>Öğr. Gör. ÖMER YILMAZ</v>
      </c>
      <c r="F11" s="109" t="s">
        <v>224</v>
      </c>
      <c r="G11" s="403"/>
      <c r="H11" s="58">
        <v>0.625</v>
      </c>
      <c r="I11" s="7" t="s">
        <v>211</v>
      </c>
      <c r="J11" s="64" t="str">
        <f>IF(ISBLANK(I11)," ",VLOOKUP(I11,'Ders Dağılım'!A$2:H$1071,2,0))</f>
        <v>Maliyet Muhasebesi</v>
      </c>
      <c r="K11" s="64" t="str">
        <f>IF(ISBLANK(I11)," ",VLOOKUP(I11,'Ders Dağılım'!A$2:H$1071,8,0))</f>
        <v>Öğr. Gör. TUNAHAN BİLGİN</v>
      </c>
      <c r="L11" s="109" t="s">
        <v>229</v>
      </c>
    </row>
    <row r="12" spans="1:13" ht="12" thickBot="1" x14ac:dyDescent="0.25">
      <c r="A12" s="408"/>
      <c r="B12" s="61">
        <v>0.66666666666666663</v>
      </c>
      <c r="C12" s="107"/>
      <c r="D12" s="65" t="str">
        <f>IF(ISBLANK(C12)," ",VLOOKUP(C12,'Ders Dağılım'!A$2:H$1071,2,0))</f>
        <v xml:space="preserve"> </v>
      </c>
      <c r="E12" s="65" t="str">
        <f>IF(ISBLANK(C12)," ",VLOOKUP(C12,'Ders Dağılım'!A$2:H$1071,8,0))</f>
        <v xml:space="preserve"> </v>
      </c>
      <c r="F12" s="110"/>
      <c r="G12" s="408"/>
      <c r="H12" s="62">
        <v>0.66666666666666663</v>
      </c>
      <c r="I12" s="8" t="s">
        <v>211</v>
      </c>
      <c r="J12" s="65" t="str">
        <f>IF(ISBLANK(I12)," ",VLOOKUP(I12,'Ders Dağılım'!A$2:H$1071,2,0))</f>
        <v>Maliyet Muhasebesi</v>
      </c>
      <c r="K12" s="65" t="str">
        <f>IF(ISBLANK(I12)," ",VLOOKUP(I12,'Ders Dağılım'!A$2:H$1071,8,0))</f>
        <v>Öğr. Gör. TUNAHAN BİLGİN</v>
      </c>
      <c r="L12" s="110" t="s">
        <v>229</v>
      </c>
    </row>
    <row r="13" spans="1:13" ht="12" customHeight="1" x14ac:dyDescent="0.2">
      <c r="A13" s="402" t="s">
        <v>5</v>
      </c>
      <c r="B13" s="55">
        <v>0.375</v>
      </c>
      <c r="C13" s="83" t="s">
        <v>182</v>
      </c>
      <c r="D13" s="63" t="str">
        <f>IF(ISBLANK(C13)," ",VLOOKUP(C13,'Ders Dağılım'!A$2:H$1071,2,0))</f>
        <v>Genel Muhasebe-I</v>
      </c>
      <c r="E13" s="63" t="str">
        <f>IF(ISBLANK(C13)," ",VLOOKUP(C13,'Ders Dağılım'!A$2:H$1071,8,0))</f>
        <v>Öğr. Gör. TUNAHAN BİLGİN</v>
      </c>
      <c r="F13" s="109" t="s">
        <v>229</v>
      </c>
      <c r="G13" s="402" t="s">
        <v>5</v>
      </c>
      <c r="H13" s="56">
        <v>0.375</v>
      </c>
      <c r="I13" s="6"/>
      <c r="J13" s="63" t="str">
        <f>IF(ISBLANK(I13)," ",VLOOKUP(I13,'Ders Dağılım'!A$2:H$1071,2,0))</f>
        <v xml:space="preserve"> </v>
      </c>
      <c r="K13" s="63" t="str">
        <f>IF(ISBLANK(I13)," ",VLOOKUP(I13,'Ders Dağılım'!A$2:H$1071,8,0))</f>
        <v xml:space="preserve"> </v>
      </c>
      <c r="L13" s="108"/>
    </row>
    <row r="14" spans="1:13" x14ac:dyDescent="0.2">
      <c r="A14" s="403"/>
      <c r="B14" s="57">
        <v>0.41319444444444442</v>
      </c>
      <c r="C14" s="86" t="s">
        <v>182</v>
      </c>
      <c r="D14" s="64" t="str">
        <f>IF(ISBLANK(C14)," ",VLOOKUP(C14,'Ders Dağılım'!A$2:H$1071,2,0))</f>
        <v>Genel Muhasebe-I</v>
      </c>
      <c r="E14" s="64" t="str">
        <f>IF(ISBLANK(C14)," ",VLOOKUP(C14,'Ders Dağılım'!A$2:H$1071,8,0))</f>
        <v>Öğr. Gör. TUNAHAN BİLGİN</v>
      </c>
      <c r="F14" s="109" t="s">
        <v>229</v>
      </c>
      <c r="G14" s="403"/>
      <c r="H14" s="58">
        <v>0.41319444444444442</v>
      </c>
      <c r="I14" s="7" t="s">
        <v>216</v>
      </c>
      <c r="J14" s="64" t="str">
        <f>IF(ISBLANK(I14)," ",VLOOKUP(I14,'Ders Dağılım'!A$2:H$1071,2,0))</f>
        <v>Türk Vergi Sistemi</v>
      </c>
      <c r="K14" s="64" t="str">
        <f>IF(ISBLANK(I14)," ",VLOOKUP(I14,'Ders Dağılım'!A$2:H$1071,8,0))</f>
        <v>Öğr. Gör. MUSTAFA SOLMAZ</v>
      </c>
      <c r="L14" s="109" t="s">
        <v>231</v>
      </c>
    </row>
    <row r="15" spans="1:13" x14ac:dyDescent="0.2">
      <c r="A15" s="403"/>
      <c r="B15" s="57">
        <v>0.4513888888888889</v>
      </c>
      <c r="C15" s="86" t="s">
        <v>182</v>
      </c>
      <c r="D15" s="64" t="str">
        <f>IF(ISBLANK(C15)," ",VLOOKUP(C15,'Ders Dağılım'!A$2:H$1071,2,0))</f>
        <v>Genel Muhasebe-I</v>
      </c>
      <c r="E15" s="64" t="str">
        <f>IF(ISBLANK(C15)," ",VLOOKUP(C15,'Ders Dağılım'!A$2:H$1071,8,0))</f>
        <v>Öğr. Gör. TUNAHAN BİLGİN</v>
      </c>
      <c r="F15" s="109" t="s">
        <v>229</v>
      </c>
      <c r="G15" s="403"/>
      <c r="H15" s="58">
        <v>0.4513888888888889</v>
      </c>
      <c r="I15" s="7" t="s">
        <v>216</v>
      </c>
      <c r="J15" s="64" t="str">
        <f>IF(ISBLANK(I15)," ",VLOOKUP(I15,'Ders Dağılım'!A$2:H$1071,2,0))</f>
        <v>Türk Vergi Sistemi</v>
      </c>
      <c r="K15" s="64" t="str">
        <f>IF(ISBLANK(I15)," ",VLOOKUP(I15,'Ders Dağılım'!A$2:H$1071,8,0))</f>
        <v>Öğr. Gör. MUSTAFA SOLMAZ</v>
      </c>
      <c r="L15" s="109" t="s">
        <v>231</v>
      </c>
    </row>
    <row r="16" spans="1:13" x14ac:dyDescent="0.2">
      <c r="A16" s="403"/>
      <c r="B16" s="57">
        <v>0.48958333333333331</v>
      </c>
      <c r="C16" s="86" t="s">
        <v>182</v>
      </c>
      <c r="D16" s="64" t="str">
        <f>IF(ISBLANK(C16)," ",VLOOKUP(C16,'Ders Dağılım'!A$2:H$1071,2,0))</f>
        <v>Genel Muhasebe-I</v>
      </c>
      <c r="E16" s="64" t="str">
        <f>IF(ISBLANK(C16)," ",VLOOKUP(C16,'Ders Dağılım'!A$2:H$1071,8,0))</f>
        <v>Öğr. Gör. TUNAHAN BİLGİN</v>
      </c>
      <c r="F16" s="109" t="s">
        <v>229</v>
      </c>
      <c r="G16" s="403"/>
      <c r="H16" s="58">
        <v>0.48958333333333331</v>
      </c>
      <c r="I16" s="7" t="s">
        <v>216</v>
      </c>
      <c r="J16" s="64" t="str">
        <f>IF(ISBLANK(I16)," ",VLOOKUP(I16,'Ders Dağılım'!A$2:H$1071,2,0))</f>
        <v>Türk Vergi Sistemi</v>
      </c>
      <c r="K16" s="64" t="str">
        <f>IF(ISBLANK(I16)," ",VLOOKUP(I16,'Ders Dağılım'!A$2:H$1071,8,0))</f>
        <v>Öğr. Gör. MUSTAFA SOLMAZ</v>
      </c>
      <c r="L16" s="109" t="s">
        <v>231</v>
      </c>
    </row>
    <row r="17" spans="1:12" x14ac:dyDescent="0.2">
      <c r="A17" s="403"/>
      <c r="B17" s="57">
        <v>0.54166666666666663</v>
      </c>
      <c r="C17" s="86" t="s">
        <v>196</v>
      </c>
      <c r="D17" s="64" t="str">
        <f>IF(ISBLANK(C17)," ",VLOOKUP(C17,'Ders Dağılım'!A$2:H$1071,2,0))</f>
        <v>Meslek Hukuku ve Etiği</v>
      </c>
      <c r="E17" s="64" t="str">
        <f>IF(ISBLANK(C17)," ",VLOOKUP(C17,'Ders Dağılım'!A$2:H$1071,8,0))</f>
        <v>Öğr. Gör. SEVAL ŞENGEZER</v>
      </c>
      <c r="F17" s="109" t="s">
        <v>229</v>
      </c>
      <c r="G17" s="403"/>
      <c r="H17" s="58">
        <v>0.54166666666666663</v>
      </c>
      <c r="I17" s="7" t="s">
        <v>213</v>
      </c>
      <c r="J17" s="64" t="str">
        <f>IF(ISBLANK(I17)," ",VLOOKUP(I17,'Ders Dağılım'!A$2:H$1071,2,0))</f>
        <v>Paket Programlar ve E-Uyg.</v>
      </c>
      <c r="K17" s="64" t="str">
        <f>IF(ISBLANK(I17)," ",VLOOKUP(I17,'Ders Dağılım'!A$2:H$1071,8,0))</f>
        <v>Öğr. Gör. ABDULKADİR ERYILMAZ</v>
      </c>
      <c r="L17" s="109" t="s">
        <v>218</v>
      </c>
    </row>
    <row r="18" spans="1:12" x14ac:dyDescent="0.2">
      <c r="A18" s="403"/>
      <c r="B18" s="57">
        <v>0.58333333333333337</v>
      </c>
      <c r="C18" s="86" t="s">
        <v>196</v>
      </c>
      <c r="D18" s="64" t="str">
        <f>IF(ISBLANK(C18)," ",VLOOKUP(C18,'Ders Dağılım'!A$2:H$1071,2,0))</f>
        <v>Meslek Hukuku ve Etiği</v>
      </c>
      <c r="E18" s="64" t="str">
        <f>IF(ISBLANK(C18)," ",VLOOKUP(C18,'Ders Dağılım'!A$2:H$1071,8,0))</f>
        <v>Öğr. Gör. SEVAL ŞENGEZER</v>
      </c>
      <c r="F18" s="109" t="s">
        <v>229</v>
      </c>
      <c r="G18" s="403"/>
      <c r="H18" s="58">
        <v>0.58333333333333337</v>
      </c>
      <c r="I18" s="7" t="s">
        <v>213</v>
      </c>
      <c r="J18" s="64" t="str">
        <f>IF(ISBLANK(I18)," ",VLOOKUP(I18,'Ders Dağılım'!A$2:H$1071,2,0))</f>
        <v>Paket Programlar ve E-Uyg.</v>
      </c>
      <c r="K18" s="64" t="str">
        <f>IF(ISBLANK(I18)," ",VLOOKUP(I18,'Ders Dağılım'!A$2:H$1071,8,0))</f>
        <v>Öğr. Gör. ABDULKADİR ERYILMAZ</v>
      </c>
      <c r="L18" s="109" t="s">
        <v>218</v>
      </c>
    </row>
    <row r="19" spans="1:12" x14ac:dyDescent="0.2">
      <c r="A19" s="403"/>
      <c r="B19" s="57">
        <v>0.625</v>
      </c>
      <c r="C19" s="86"/>
      <c r="D19" s="64" t="str">
        <f>IF(ISBLANK(C19)," ",VLOOKUP(C19,'Ders Dağılım'!A$2:H$1071,2,0))</f>
        <v xml:space="preserve"> </v>
      </c>
      <c r="E19" s="64" t="str">
        <f>IF(ISBLANK(C19)," ",VLOOKUP(C19,'Ders Dağılım'!A$2:H$1071,8,0))</f>
        <v xml:space="preserve"> </v>
      </c>
      <c r="F19" s="109"/>
      <c r="G19" s="403"/>
      <c r="H19" s="58">
        <v>0.625</v>
      </c>
      <c r="I19" s="7" t="s">
        <v>213</v>
      </c>
      <c r="J19" s="64" t="str">
        <f>IF(ISBLANK(I19)," ",VLOOKUP(I19,'Ders Dağılım'!A$2:H$1071,2,0))</f>
        <v>Paket Programlar ve E-Uyg.</v>
      </c>
      <c r="K19" s="64" t="str">
        <f>IF(ISBLANK(I19)," ",VLOOKUP(I19,'Ders Dağılım'!A$2:H$1071,8,0))</f>
        <v>Öğr. Gör. ABDULKADİR ERYILMAZ</v>
      </c>
      <c r="L19" s="109" t="s">
        <v>218</v>
      </c>
    </row>
    <row r="20" spans="1:12" ht="12" thickBot="1" x14ac:dyDescent="0.25">
      <c r="A20" s="408"/>
      <c r="B20" s="61">
        <v>0.66666666666666663</v>
      </c>
      <c r="C20" s="107"/>
      <c r="D20" s="65" t="str">
        <f>IF(ISBLANK(C20)," ",VLOOKUP(C20,'Ders Dağılım'!A$2:H$1071,2,0))</f>
        <v xml:space="preserve"> </v>
      </c>
      <c r="E20" s="65" t="str">
        <f>IF(ISBLANK(C20)," ",VLOOKUP(C20,'Ders Dağılım'!A$2:H$1071,8,0))</f>
        <v xml:space="preserve"> </v>
      </c>
      <c r="F20" s="110"/>
      <c r="G20" s="408"/>
      <c r="H20" s="62">
        <v>0.66666666666666663</v>
      </c>
      <c r="I20" s="8" t="s">
        <v>213</v>
      </c>
      <c r="J20" s="65" t="str">
        <f>IF(ISBLANK(I20)," ",VLOOKUP(I20,'Ders Dağılım'!A$2:H$1071,2,0))</f>
        <v>Paket Programlar ve E-Uyg.</v>
      </c>
      <c r="K20" s="65" t="str">
        <f>IF(ISBLANK(I20)," ",VLOOKUP(I20,'Ders Dağılım'!A$2:H$1071,8,0))</f>
        <v>Öğr. Gör. ABDULKADİR ERYILMAZ</v>
      </c>
      <c r="L20" s="110" t="s">
        <v>218</v>
      </c>
    </row>
    <row r="21" spans="1:12" ht="12" customHeight="1" x14ac:dyDescent="0.2">
      <c r="A21" s="402" t="s">
        <v>6</v>
      </c>
      <c r="B21" s="55">
        <v>0.375</v>
      </c>
      <c r="C21" s="83" t="s">
        <v>188</v>
      </c>
      <c r="D21" s="63" t="str">
        <f>IF(ISBLANK(C21)," ",VLOOKUP(C21,'Ders Dağılım'!A$2:H$1071,2,0))</f>
        <v>Mesleki Matematik</v>
      </c>
      <c r="E21" s="63" t="str">
        <f>IF(ISBLANK(C21)," ",VLOOKUP(C21,'Ders Dağılım'!A$2:H$1071,8,0))</f>
        <v>Doç. Dr. Evren ERGÜN</v>
      </c>
      <c r="F21" s="108" t="s">
        <v>221</v>
      </c>
      <c r="G21" s="402" t="s">
        <v>6</v>
      </c>
      <c r="H21" s="56">
        <v>0.375</v>
      </c>
      <c r="I21" s="6"/>
      <c r="J21" s="63" t="str">
        <f>IF(ISBLANK(I21)," ",VLOOKUP(I21,'Ders Dağılım'!A$2:H$1071,2,0))</f>
        <v xml:space="preserve"> </v>
      </c>
      <c r="K21" s="63" t="str">
        <f>IF(ISBLANK(I21)," ",VLOOKUP(I21,'Ders Dağılım'!A$2:H$1071,8,0))</f>
        <v xml:space="preserve"> </v>
      </c>
      <c r="L21" s="108"/>
    </row>
    <row r="22" spans="1:12" x14ac:dyDescent="0.2">
      <c r="A22" s="403"/>
      <c r="B22" s="57">
        <v>0.41319444444444442</v>
      </c>
      <c r="C22" s="86" t="s">
        <v>188</v>
      </c>
      <c r="D22" s="64" t="str">
        <f>IF(ISBLANK(C22)," ",VLOOKUP(C22,'Ders Dağılım'!A$2:H$1071,2,0))</f>
        <v>Mesleki Matematik</v>
      </c>
      <c r="E22" s="64" t="str">
        <f>IF(ISBLANK(C22)," ",VLOOKUP(C22,'Ders Dağılım'!A$2:H$1071,8,0))</f>
        <v>Doç. Dr. Evren ERGÜN</v>
      </c>
      <c r="F22" s="109" t="s">
        <v>221</v>
      </c>
      <c r="G22" s="403"/>
      <c r="H22" s="58">
        <v>0.41319444444444442</v>
      </c>
      <c r="I22" s="7"/>
      <c r="J22" s="64" t="str">
        <f>IF(ISBLANK(I22)," ",VLOOKUP(I22,'Ders Dağılım'!A$2:H$1071,2,0))</f>
        <v xml:space="preserve"> </v>
      </c>
      <c r="K22" s="64" t="str">
        <f>IF(ISBLANK(I22)," ",VLOOKUP(I22,'Ders Dağılım'!A$2:H$1071,8,0))</f>
        <v xml:space="preserve"> </v>
      </c>
      <c r="L22" s="109"/>
    </row>
    <row r="23" spans="1:12" x14ac:dyDescent="0.2">
      <c r="A23" s="403"/>
      <c r="B23" s="57">
        <v>0.4513888888888889</v>
      </c>
      <c r="C23" s="86" t="s">
        <v>203</v>
      </c>
      <c r="D23" s="64" t="str">
        <f>IF(ISBLANK(C23)," ",VLOOKUP(C23,'Ders Dağılım'!A$2:H$1071,2,0))</f>
        <v>Temel Hukuk</v>
      </c>
      <c r="E23" s="64" t="str">
        <f>IF(ISBLANK(C23)," ",VLOOKUP(C23,'Ders Dağılım'!A$2:H$1071,8,0))</f>
        <v>Öğr. Gör. Dr. M. Selçuk ÖZKAN</v>
      </c>
      <c r="F23" s="109" t="s">
        <v>223</v>
      </c>
      <c r="G23" s="403"/>
      <c r="H23" s="58">
        <v>0.4513888888888889</v>
      </c>
      <c r="I23" s="7" t="s">
        <v>347</v>
      </c>
      <c r="J23" s="64" t="str">
        <f>IF(ISBLANK(I23)," ",VLOOKUP(I23,'Ders Dağılım'!A$2:H$1071,2,0))</f>
        <v>İnşaat ve Gayrimenkul Muhasebesi</v>
      </c>
      <c r="K23" s="64" t="str">
        <f>IF(ISBLANK(I23)," ",VLOOKUP(I23,'Ders Dağılım'!A$2:H$1071,8,0))</f>
        <v>Öğr. Gör. TUNAHAN BİLGİN</v>
      </c>
      <c r="L23" s="109" t="s">
        <v>229</v>
      </c>
    </row>
    <row r="24" spans="1:12" x14ac:dyDescent="0.2">
      <c r="A24" s="403"/>
      <c r="B24" s="57">
        <v>0.48958333333333331</v>
      </c>
      <c r="C24" s="86" t="s">
        <v>203</v>
      </c>
      <c r="D24" s="64" t="str">
        <f>IF(ISBLANK(C24)," ",VLOOKUP(C24,'Ders Dağılım'!A$2:H$1071,2,0))</f>
        <v>Temel Hukuk</v>
      </c>
      <c r="E24" s="64" t="str">
        <f>IF(ISBLANK(C24)," ",VLOOKUP(C24,'Ders Dağılım'!A$2:H$1071,8,0))</f>
        <v>Öğr. Gör. Dr. M. Selçuk ÖZKAN</v>
      </c>
      <c r="F24" s="109" t="s">
        <v>223</v>
      </c>
      <c r="G24" s="403"/>
      <c r="H24" s="58">
        <v>0.48958333333333331</v>
      </c>
      <c r="I24" s="7" t="s">
        <v>347</v>
      </c>
      <c r="J24" s="64" t="str">
        <f>IF(ISBLANK(I24)," ",VLOOKUP(I24,'Ders Dağılım'!A$2:H$1071,2,0))</f>
        <v>İnşaat ve Gayrimenkul Muhasebesi</v>
      </c>
      <c r="K24" s="64" t="str">
        <f>IF(ISBLANK(I24)," ",VLOOKUP(I24,'Ders Dağılım'!A$2:H$1071,8,0))</f>
        <v>Öğr. Gör. TUNAHAN BİLGİN</v>
      </c>
      <c r="L24" s="109" t="s">
        <v>229</v>
      </c>
    </row>
    <row r="25" spans="1:12" x14ac:dyDescent="0.2">
      <c r="A25" s="403"/>
      <c r="B25" s="57">
        <v>0.54166666666666663</v>
      </c>
      <c r="C25" s="86"/>
      <c r="D25" s="64" t="str">
        <f>IF(ISBLANK(C25)," ",VLOOKUP(C25,'Ders Dağılım'!A$2:H$1071,2,0))</f>
        <v xml:space="preserve"> </v>
      </c>
      <c r="E25" s="64" t="str">
        <f>IF(ISBLANK(C25)," ",VLOOKUP(C25,'Ders Dağılım'!A$2:H$1071,8,0))</f>
        <v xml:space="preserve"> </v>
      </c>
      <c r="F25" s="109"/>
      <c r="G25" s="403"/>
      <c r="H25" s="58">
        <v>0.54166666666666663</v>
      </c>
      <c r="I25" s="7"/>
      <c r="J25" s="64" t="str">
        <f>IF(ISBLANK(I25)," ",VLOOKUP(I25,'Ders Dağılım'!A$2:H$1071,2,0))</f>
        <v xml:space="preserve"> </v>
      </c>
      <c r="K25" s="64" t="str">
        <f>IF(ISBLANK(I25)," ",VLOOKUP(I25,'Ders Dağılım'!A$2:H$1071,8,0))</f>
        <v xml:space="preserve"> </v>
      </c>
      <c r="L25" s="109"/>
    </row>
    <row r="26" spans="1:12" x14ac:dyDescent="0.2">
      <c r="A26" s="403"/>
      <c r="B26" s="57">
        <v>0.58333333333333337</v>
      </c>
      <c r="C26" s="86"/>
      <c r="D26" s="64" t="str">
        <f>IF(ISBLANK(C26)," ",VLOOKUP(C26,'Ders Dağılım'!A$2:H$1071,2,0))</f>
        <v xml:space="preserve"> </v>
      </c>
      <c r="E26" s="64" t="str">
        <f>IF(ISBLANK(C26)," ",VLOOKUP(C26,'Ders Dağılım'!A$2:H$1071,8,0))</f>
        <v xml:space="preserve"> </v>
      </c>
      <c r="F26" s="109"/>
      <c r="G26" s="403"/>
      <c r="H26" s="58">
        <v>0.58333333333333337</v>
      </c>
      <c r="I26" s="7"/>
      <c r="J26" s="64" t="str">
        <f>IF(ISBLANK(I26)," ",VLOOKUP(I26,'Ders Dağılım'!A$2:H$1071,2,0))</f>
        <v xml:space="preserve"> </v>
      </c>
      <c r="K26" s="64" t="str">
        <f>IF(ISBLANK(I26)," ",VLOOKUP(I26,'Ders Dağılım'!A$2:H$1071,8,0))</f>
        <v xml:space="preserve"> </v>
      </c>
      <c r="L26" s="109"/>
    </row>
    <row r="27" spans="1:12" x14ac:dyDescent="0.2">
      <c r="A27" s="403"/>
      <c r="B27" s="57">
        <v>0.625</v>
      </c>
      <c r="C27" s="86"/>
      <c r="D27" s="64" t="str">
        <f>IF(ISBLANK(C27)," ",VLOOKUP(C27,'Ders Dağılım'!A$2:H$1071,2,0))</f>
        <v xml:space="preserve"> </v>
      </c>
      <c r="E27" s="64" t="str">
        <f>IF(ISBLANK(C27)," ",VLOOKUP(C27,'Ders Dağılım'!A$2:H$1071,8,0))</f>
        <v xml:space="preserve"> </v>
      </c>
      <c r="F27" s="109"/>
      <c r="G27" s="403"/>
      <c r="H27" s="58">
        <v>0.625</v>
      </c>
      <c r="I27" s="7"/>
      <c r="J27" s="64" t="str">
        <f>IF(ISBLANK(I27)," ",VLOOKUP(I27,'Ders Dağılım'!A$2:H$1071,2,0))</f>
        <v xml:space="preserve"> </v>
      </c>
      <c r="K27" s="64" t="str">
        <f>IF(ISBLANK(I27)," ",VLOOKUP(I27,'Ders Dağılım'!A$2:H$1071,8,0))</f>
        <v xml:space="preserve"> </v>
      </c>
      <c r="L27" s="109"/>
    </row>
    <row r="28" spans="1:12" ht="12" thickBot="1" x14ac:dyDescent="0.25">
      <c r="A28" s="408"/>
      <c r="B28" s="61">
        <v>0.66666666666666663</v>
      </c>
      <c r="C28" s="107"/>
      <c r="D28" s="65" t="str">
        <f>IF(ISBLANK(C28)," ",VLOOKUP(C28,'Ders Dağılım'!A$2:H$1071,2,0))</f>
        <v xml:space="preserve"> </v>
      </c>
      <c r="E28" s="65" t="str">
        <f>IF(ISBLANK(C28)," ",VLOOKUP(C28,'Ders Dağılım'!A$2:H$1071,8,0))</f>
        <v xml:space="preserve"> </v>
      </c>
      <c r="F28" s="110"/>
      <c r="G28" s="408"/>
      <c r="H28" s="62">
        <v>0.66666666666666663</v>
      </c>
      <c r="I28" s="8"/>
      <c r="J28" s="65" t="str">
        <f>IF(ISBLANK(I28)," ",VLOOKUP(I28,'Ders Dağılım'!A$2:H$1071,2,0))</f>
        <v xml:space="preserve"> </v>
      </c>
      <c r="K28" s="65" t="str">
        <f>IF(ISBLANK(I28)," ",VLOOKUP(I28,'Ders Dağılım'!A$2:H$1071,8,0))</f>
        <v xml:space="preserve"> </v>
      </c>
      <c r="L28" s="110"/>
    </row>
    <row r="29" spans="1:12" ht="12" customHeight="1" x14ac:dyDescent="0.2">
      <c r="A29" s="402" t="s">
        <v>7</v>
      </c>
      <c r="B29" s="55">
        <v>0.375</v>
      </c>
      <c r="C29" s="83"/>
      <c r="D29" s="63" t="str">
        <f>IF(ISBLANK(C29)," ",VLOOKUP(C29,'Ders Dağılım'!A$2:H$1071,2,0))</f>
        <v xml:space="preserve"> </v>
      </c>
      <c r="E29" s="63" t="str">
        <f>IF(ISBLANK(C29)," ",VLOOKUP(C29,'Ders Dağılım'!A$2:H$1071,8,0))</f>
        <v xml:space="preserve"> </v>
      </c>
      <c r="F29" s="260"/>
      <c r="G29" s="402" t="s">
        <v>7</v>
      </c>
      <c r="H29" s="56">
        <v>0.375</v>
      </c>
      <c r="I29" s="6"/>
      <c r="J29" s="63" t="str">
        <f>IF(ISBLANK(I29)," ",VLOOKUP(I29,'Ders Dağılım'!A$2:H$1071,2,0))</f>
        <v xml:space="preserve"> </v>
      </c>
      <c r="K29" s="63" t="str">
        <f>IF(ISBLANK(I29)," ",VLOOKUP(I29,'Ders Dağılım'!A$2:H$1071,8,0))</f>
        <v xml:space="preserve"> </v>
      </c>
      <c r="L29" s="108"/>
    </row>
    <row r="30" spans="1:12" x14ac:dyDescent="0.2">
      <c r="A30" s="403"/>
      <c r="B30" s="57">
        <v>0.41319444444444442</v>
      </c>
      <c r="C30" s="86" t="s">
        <v>200</v>
      </c>
      <c r="D30" s="64" t="str">
        <f>IF(ISBLANK(C30)," ",VLOOKUP(C30,'Ders Dağılım'!A$2:H$1071,2,0))</f>
        <v>Mikro Ekonomi</v>
      </c>
      <c r="E30" s="64" t="str">
        <f>IF(ISBLANK(C30)," ",VLOOKUP(C30,'Ders Dağılım'!A$2:H$1071,8,0))</f>
        <v>Öğr. Gör. SEVAL ŞENGEZER</v>
      </c>
      <c r="F30" s="350" t="s">
        <v>226</v>
      </c>
      <c r="G30" s="403"/>
      <c r="H30" s="58">
        <v>0.41319444444444442</v>
      </c>
      <c r="I30" s="7" t="s">
        <v>205</v>
      </c>
      <c r="J30" s="64" t="str">
        <f>IF(ISBLANK(I30)," ",VLOOKUP(I30,'Ders Dağılım'!A$2:H$1071,2,0))</f>
        <v>Şirketler Muhasebesi</v>
      </c>
      <c r="K30" s="64" t="str">
        <f>IF(ISBLANK(I30)," ",VLOOKUP(I30,'Ders Dağılım'!A$2:H$1071,8,0))</f>
        <v>Öğr. Gör. MUSTAFA SOLMAZ</v>
      </c>
      <c r="L30" s="109" t="s">
        <v>224</v>
      </c>
    </row>
    <row r="31" spans="1:12" x14ac:dyDescent="0.2">
      <c r="A31" s="403"/>
      <c r="B31" s="57">
        <v>0.4513888888888889</v>
      </c>
      <c r="C31" s="340" t="s">
        <v>200</v>
      </c>
      <c r="D31" s="64" t="str">
        <f>IF(ISBLANK(C31)," ",VLOOKUP(C31,'Ders Dağılım'!A$2:H$1071,2,0))</f>
        <v>Mikro Ekonomi</v>
      </c>
      <c r="E31" s="64" t="str">
        <f>IF(ISBLANK(C31)," ",VLOOKUP(C31,'Ders Dağılım'!A$2:H$1071,8,0))</f>
        <v>Öğr. Gör. SEVAL ŞENGEZER</v>
      </c>
      <c r="F31" s="109" t="s">
        <v>226</v>
      </c>
      <c r="G31" s="403"/>
      <c r="H31" s="58">
        <v>0.4513888888888889</v>
      </c>
      <c r="I31" s="7" t="s">
        <v>205</v>
      </c>
      <c r="J31" s="64" t="str">
        <f>IF(ISBLANK(I31)," ",VLOOKUP(I31,'Ders Dağılım'!A$2:H$1071,2,0))</f>
        <v>Şirketler Muhasebesi</v>
      </c>
      <c r="K31" s="64" t="str">
        <f>IF(ISBLANK(I31)," ",VLOOKUP(I31,'Ders Dağılım'!A$2:H$1071,8,0))</f>
        <v>Öğr. Gör. MUSTAFA SOLMAZ</v>
      </c>
      <c r="L31" s="109" t="s">
        <v>224</v>
      </c>
    </row>
    <row r="32" spans="1:12" x14ac:dyDescent="0.2">
      <c r="A32" s="403"/>
      <c r="B32" s="57">
        <v>0.48958333333333331</v>
      </c>
      <c r="C32" s="340" t="s">
        <v>200</v>
      </c>
      <c r="D32" s="64" t="str">
        <f>IF(ISBLANK(C32)," ",VLOOKUP(C32,'Ders Dağılım'!A$2:H$1071,2,0))</f>
        <v>Mikro Ekonomi</v>
      </c>
      <c r="E32" s="64" t="str">
        <f>IF(ISBLANK(C32)," ",VLOOKUP(C32,'Ders Dağılım'!A$2:H$1071,8,0))</f>
        <v>Öğr. Gör. SEVAL ŞENGEZER</v>
      </c>
      <c r="F32" s="109" t="s">
        <v>226</v>
      </c>
      <c r="G32" s="403"/>
      <c r="H32" s="58">
        <v>0.48958333333333331</v>
      </c>
      <c r="I32" s="7" t="s">
        <v>205</v>
      </c>
      <c r="J32" s="64" t="str">
        <f>IF(ISBLANK(I32)," ",VLOOKUP(I32,'Ders Dağılım'!A$2:H$1071,2,0))</f>
        <v>Şirketler Muhasebesi</v>
      </c>
      <c r="K32" s="64" t="str">
        <f>IF(ISBLANK(I32)," ",VLOOKUP(I32,'Ders Dağılım'!A$2:H$1071,8,0))</f>
        <v>Öğr. Gör. MUSTAFA SOLMAZ</v>
      </c>
      <c r="L32" s="109" t="s">
        <v>224</v>
      </c>
    </row>
    <row r="33" spans="1:12" x14ac:dyDescent="0.2">
      <c r="A33" s="403"/>
      <c r="B33" s="57">
        <v>0.54166666666666663</v>
      </c>
      <c r="C33" s="86" t="s">
        <v>186</v>
      </c>
      <c r="D33" s="64" t="str">
        <f>IF(ISBLANK(C33)," ",VLOOKUP(C33,'Ders Dağılım'!A$2:H$1071,2,0))</f>
        <v>İş Sağlığı ve Güvenliği</v>
      </c>
      <c r="E33" s="64" t="str">
        <f>IF(ISBLANK(C33)," ",VLOOKUP(C33,'Ders Dağılım'!A$2:H$1071,8,0))</f>
        <v>Öğr. Gör. ASLI TOSYALI</v>
      </c>
      <c r="F33" s="109" t="s">
        <v>229</v>
      </c>
      <c r="G33" s="403"/>
      <c r="H33" s="58">
        <v>0.54166666666666663</v>
      </c>
      <c r="I33" s="7" t="s">
        <v>345</v>
      </c>
      <c r="J33" s="64" t="str">
        <f>IF(ISBLANK(I33)," ",VLOOKUP(I33,'Ders Dağılım'!A$2:H$1071,2,0))</f>
        <v>Girişimcilik ve İş Kurma</v>
      </c>
      <c r="K33" s="64" t="str">
        <f>IF(ISBLANK(I33)," ",VLOOKUP(I33,'Ders Dağılım'!A$2:H$1071,8,0))</f>
        <v>Öğr. Gör. Neslihan YONDEMİR ÇALIŞKAN</v>
      </c>
      <c r="L33" s="109" t="s">
        <v>224</v>
      </c>
    </row>
    <row r="34" spans="1:12" x14ac:dyDescent="0.2">
      <c r="A34" s="403"/>
      <c r="B34" s="57">
        <v>0.58333333333333337</v>
      </c>
      <c r="C34" s="86" t="s">
        <v>186</v>
      </c>
      <c r="D34" s="64" t="str">
        <f>IF(ISBLANK(C34)," ",VLOOKUP(C34,'Ders Dağılım'!A$2:H$1071,2,0))</f>
        <v>İş Sağlığı ve Güvenliği</v>
      </c>
      <c r="E34" s="64" t="str">
        <f>IF(ISBLANK(C34)," ",VLOOKUP(C34,'Ders Dağılım'!A$2:H$1071,8,0))</f>
        <v>Öğr. Gör. ASLI TOSYALI</v>
      </c>
      <c r="F34" s="109" t="s">
        <v>229</v>
      </c>
      <c r="G34" s="403"/>
      <c r="H34" s="58">
        <v>0.58333333333333337</v>
      </c>
      <c r="I34" s="7" t="s">
        <v>345</v>
      </c>
      <c r="J34" s="64" t="str">
        <f>IF(ISBLANK(I34)," ",VLOOKUP(I34,'Ders Dağılım'!A$2:H$1071,2,0))</f>
        <v>Girişimcilik ve İş Kurma</v>
      </c>
      <c r="K34" s="64" t="str">
        <f>IF(ISBLANK(I34)," ",VLOOKUP(I34,'Ders Dağılım'!A$2:H$1071,8,0))</f>
        <v>Öğr. Gör. Neslihan YONDEMİR ÇALIŞKAN</v>
      </c>
      <c r="L34" s="109" t="s">
        <v>224</v>
      </c>
    </row>
    <row r="35" spans="1:12" x14ac:dyDescent="0.2">
      <c r="A35" s="403"/>
      <c r="B35" s="57">
        <v>0.625</v>
      </c>
      <c r="C35" s="86"/>
      <c r="D35" s="64" t="str">
        <f>IF(ISBLANK(C35)," ",VLOOKUP(C35,'Ders Dağılım'!A$2:H$1071,2,0))</f>
        <v xml:space="preserve"> </v>
      </c>
      <c r="E35" s="64" t="str">
        <f>IF(ISBLANK(C35)," ",VLOOKUP(C35,'Ders Dağılım'!A$2:H$1071,8,0))</f>
        <v xml:space="preserve"> </v>
      </c>
      <c r="F35" s="109"/>
      <c r="G35" s="403"/>
      <c r="H35" s="58">
        <v>0.625</v>
      </c>
      <c r="I35" s="7"/>
      <c r="J35" s="64" t="str">
        <f>IF(ISBLANK(I35)," ",VLOOKUP(I35,'Ders Dağılım'!A$2:H$1071,2,0))</f>
        <v xml:space="preserve"> </v>
      </c>
      <c r="K35" s="64" t="str">
        <f>IF(ISBLANK(I35)," ",VLOOKUP(I35,'Ders Dağılım'!A$2:H$1071,8,0))</f>
        <v xml:space="preserve"> </v>
      </c>
      <c r="L35" s="109"/>
    </row>
    <row r="36" spans="1:12" ht="12" thickBot="1" x14ac:dyDescent="0.25">
      <c r="A36" s="408"/>
      <c r="B36" s="61">
        <v>0.66666666666666663</v>
      </c>
      <c r="C36" s="107"/>
      <c r="D36" s="65" t="str">
        <f>IF(ISBLANK(C36)," ",VLOOKUP(C36,'Ders Dağılım'!A$2:H$1071,2,0))</f>
        <v xml:space="preserve"> </v>
      </c>
      <c r="E36" s="65" t="str">
        <f>IF(ISBLANK(C36)," ",VLOOKUP(C36,'Ders Dağılım'!A$2:H$1071,8,0))</f>
        <v xml:space="preserve"> </v>
      </c>
      <c r="F36" s="110"/>
      <c r="G36" s="408"/>
      <c r="H36" s="62">
        <v>0.66666666666666663</v>
      </c>
      <c r="I36" s="8"/>
      <c r="J36" s="65" t="str">
        <f>IF(ISBLANK(I36)," ",VLOOKUP(I36,'Ders Dağılım'!A$2:H$1071,2,0))</f>
        <v xml:space="preserve"> </v>
      </c>
      <c r="K36" s="65" t="str">
        <f>IF(ISBLANK(I36)," ",VLOOKUP(I36,'Ders Dağılım'!A$2:H$1071,8,0))</f>
        <v xml:space="preserve"> </v>
      </c>
      <c r="L36" s="109"/>
    </row>
    <row r="37" spans="1:12" ht="12" customHeight="1" x14ac:dyDescent="0.2">
      <c r="A37" s="402" t="s">
        <v>8</v>
      </c>
      <c r="B37" s="55">
        <v>0.375</v>
      </c>
      <c r="C37" s="83"/>
      <c r="D37" s="63" t="str">
        <f>IF(ISBLANK(C37)," ",VLOOKUP(C37,'Ders Dağılım'!A$2:H$1071,2,0))</f>
        <v xml:space="preserve"> </v>
      </c>
      <c r="E37" s="63" t="str">
        <f>IF(ISBLANK(C37)," ",VLOOKUP(C37,'Ders Dağılım'!A$2:H$1071,8,0))</f>
        <v xml:space="preserve"> </v>
      </c>
      <c r="F37" s="108"/>
      <c r="G37" s="402" t="s">
        <v>8</v>
      </c>
      <c r="H37" s="56">
        <v>0.375</v>
      </c>
      <c r="I37" s="6"/>
      <c r="J37" s="63" t="str">
        <f>IF(ISBLANK(I37)," ",VLOOKUP(I37,'Ders Dağılım'!A$2:H$1071,2,0))</f>
        <v xml:space="preserve"> </v>
      </c>
      <c r="K37" s="63" t="str">
        <f>IF(ISBLANK(I37)," ",VLOOKUP(I37,'Ders Dağılım'!A$2:H$1071,8,0))</f>
        <v xml:space="preserve"> </v>
      </c>
      <c r="L37" s="108"/>
    </row>
    <row r="38" spans="1:12" x14ac:dyDescent="0.2">
      <c r="A38" s="403"/>
      <c r="B38" s="57">
        <v>0.41319444444444442</v>
      </c>
      <c r="C38" s="86"/>
      <c r="D38" s="64" t="str">
        <f>IF(ISBLANK(C38)," ",VLOOKUP(C38,'Ders Dağılım'!A$2:H$1071,2,0))</f>
        <v xml:space="preserve"> </v>
      </c>
      <c r="E38" s="64" t="str">
        <f>IF(ISBLANK(C38)," ",VLOOKUP(C38,'Ders Dağılım'!A$2:H$1071,8,0))</f>
        <v xml:space="preserve"> </v>
      </c>
      <c r="F38" s="109"/>
      <c r="G38" s="403"/>
      <c r="H38" s="58">
        <v>0.41319444444444442</v>
      </c>
      <c r="I38" s="7"/>
      <c r="J38" s="64" t="str">
        <f>IF(ISBLANK(I38)," ",VLOOKUP(I38,'Ders Dağılım'!A$2:H$1071,2,0))</f>
        <v xml:space="preserve"> </v>
      </c>
      <c r="K38" s="64" t="str">
        <f>IF(ISBLANK(I38)," ",VLOOKUP(I38,'Ders Dağılım'!A$2:H$1071,8,0))</f>
        <v xml:space="preserve"> </v>
      </c>
      <c r="L38" s="109"/>
    </row>
    <row r="39" spans="1:12" x14ac:dyDescent="0.2">
      <c r="A39" s="403"/>
      <c r="B39" s="57">
        <v>0.4513888888888889</v>
      </c>
      <c r="C39" s="86"/>
      <c r="D39" s="64" t="str">
        <f>IF(ISBLANK(C39)," ",VLOOKUP(C39,'Ders Dağılım'!A$2:H$1071,2,0))</f>
        <v xml:space="preserve"> </v>
      </c>
      <c r="E39" s="64" t="str">
        <f>IF(ISBLANK(C39)," ",VLOOKUP(C39,'Ders Dağılım'!A$2:H$1071,8,0))</f>
        <v xml:space="preserve"> </v>
      </c>
      <c r="F39" s="109"/>
      <c r="G39" s="403"/>
      <c r="H39" s="58">
        <v>0.4513888888888889</v>
      </c>
      <c r="I39" s="7"/>
      <c r="J39" s="64" t="str">
        <f>IF(ISBLANK(I39)," ",VLOOKUP(I39,'Ders Dağılım'!A$2:H$1071,2,0))</f>
        <v xml:space="preserve"> </v>
      </c>
      <c r="K39" s="64" t="str">
        <f>IF(ISBLANK(I39)," ",VLOOKUP(I39,'Ders Dağılım'!A$2:H$1071,8,0))</f>
        <v xml:space="preserve"> </v>
      </c>
      <c r="L39" s="109"/>
    </row>
    <row r="40" spans="1:12" x14ac:dyDescent="0.2">
      <c r="A40" s="403"/>
      <c r="B40" s="57">
        <v>0.48958333333333331</v>
      </c>
      <c r="C40" s="86"/>
      <c r="D40" s="64" t="str">
        <f>IF(ISBLANK(C40)," ",VLOOKUP(C40,'Ders Dağılım'!A$2:H$1071,2,0))</f>
        <v xml:space="preserve"> </v>
      </c>
      <c r="E40" s="64" t="str">
        <f>IF(ISBLANK(C40)," ",VLOOKUP(C40,'Ders Dağılım'!A$2:H$1071,8,0))</f>
        <v xml:space="preserve"> </v>
      </c>
      <c r="F40" s="109"/>
      <c r="G40" s="403"/>
      <c r="H40" s="58">
        <v>0.48958333333333331</v>
      </c>
      <c r="I40" s="7"/>
      <c r="J40" s="64" t="str">
        <f>IF(ISBLANK(I40)," ",VLOOKUP(I40,'Ders Dağılım'!A$2:H$1071,2,0))</f>
        <v xml:space="preserve"> </v>
      </c>
      <c r="K40" s="64" t="str">
        <f>IF(ISBLANK(I40)," ",VLOOKUP(I40,'Ders Dağılım'!A$2:H$1071,8,0))</f>
        <v xml:space="preserve"> </v>
      </c>
      <c r="L40" s="109"/>
    </row>
    <row r="41" spans="1:12" x14ac:dyDescent="0.2">
      <c r="A41" s="403"/>
      <c r="B41" s="57">
        <v>0.54166666666666663</v>
      </c>
      <c r="C41" s="86"/>
      <c r="D41" s="64" t="str">
        <f>IF(ISBLANK(C41)," ",VLOOKUP(C41,'Ders Dağılım'!A$2:H$1071,2,0))</f>
        <v xml:space="preserve"> </v>
      </c>
      <c r="E41" s="64" t="str">
        <f>IF(ISBLANK(C41)," ",VLOOKUP(C41,'Ders Dağılım'!A$2:H$1071,8,0))</f>
        <v xml:space="preserve"> </v>
      </c>
      <c r="F41" s="109"/>
      <c r="G41" s="403"/>
      <c r="H41" s="58">
        <v>0.54166666666666663</v>
      </c>
      <c r="I41" s="7"/>
      <c r="J41" s="64" t="str">
        <f>IF(ISBLANK(I41)," ",VLOOKUP(I41,'Ders Dağılım'!A$2:H$1071,2,0))</f>
        <v xml:space="preserve"> </v>
      </c>
      <c r="K41" s="64" t="str">
        <f>IF(ISBLANK(I41)," ",VLOOKUP(I41,'Ders Dağılım'!A$2:H$1071,8,0))</f>
        <v xml:space="preserve"> </v>
      </c>
      <c r="L41" s="109"/>
    </row>
    <row r="42" spans="1:12" x14ac:dyDescent="0.2">
      <c r="A42" s="403"/>
      <c r="B42" s="57">
        <v>0.58333333333333337</v>
      </c>
      <c r="C42" s="86"/>
      <c r="D42" s="64" t="str">
        <f>IF(ISBLANK(C42)," ",VLOOKUP(C42,'Ders Dağılım'!A$2:H$1071,2,0))</f>
        <v xml:space="preserve"> </v>
      </c>
      <c r="E42" s="64" t="str">
        <f>IF(ISBLANK(C42)," ",VLOOKUP(C42,'Ders Dağılım'!A$2:H$1071,8,0))</f>
        <v xml:space="preserve"> </v>
      </c>
      <c r="F42" s="109"/>
      <c r="G42" s="403"/>
      <c r="H42" s="58">
        <v>0.58333333333333337</v>
      </c>
      <c r="I42" s="7"/>
      <c r="J42" s="64" t="str">
        <f>IF(ISBLANK(I42)," ",VLOOKUP(I42,'Ders Dağılım'!A$2:H$1071,2,0))</f>
        <v xml:space="preserve"> </v>
      </c>
      <c r="K42" s="64" t="str">
        <f>IF(ISBLANK(I42)," ",VLOOKUP(I42,'Ders Dağılım'!A$2:H$1071,8,0))</f>
        <v xml:space="preserve"> </v>
      </c>
      <c r="L42" s="109"/>
    </row>
    <row r="43" spans="1:12" x14ac:dyDescent="0.2">
      <c r="A43" s="403"/>
      <c r="B43" s="57">
        <v>0.625</v>
      </c>
      <c r="C43" s="86" t="s">
        <v>198</v>
      </c>
      <c r="D43" s="64" t="str">
        <f>IF(ISBLANK(C43)," ",VLOOKUP(C43,'Ders Dağılım'!A$2:H$1071,2,0))</f>
        <v>İletişim</v>
      </c>
      <c r="E43" s="64" t="str">
        <f>IF(ISBLANK(C43)," ",VLOOKUP(C43,'Ders Dağılım'!A$2:H$1071,8,0))</f>
        <v>Öğr. Gör. MÜRSEL KAN</v>
      </c>
      <c r="F43" s="109" t="s">
        <v>224</v>
      </c>
      <c r="G43" s="403"/>
      <c r="H43" s="58">
        <v>0.625</v>
      </c>
      <c r="I43" s="7"/>
      <c r="J43" s="64" t="str">
        <f>IF(ISBLANK(I43)," ",VLOOKUP(I43,'Ders Dağılım'!A$2:H$1071,2,0))</f>
        <v xml:space="preserve"> </v>
      </c>
      <c r="K43" s="64" t="str">
        <f>IF(ISBLANK(I43)," ",VLOOKUP(I43,'Ders Dağılım'!A$2:H$1071,8,0))</f>
        <v xml:space="preserve"> </v>
      </c>
      <c r="L43" s="109"/>
    </row>
    <row r="44" spans="1:12" ht="12" thickBot="1" x14ac:dyDescent="0.25">
      <c r="A44" s="408"/>
      <c r="B44" s="61">
        <v>0.66666666666666663</v>
      </c>
      <c r="C44" s="107" t="s">
        <v>198</v>
      </c>
      <c r="D44" s="65" t="str">
        <f>IF(ISBLANK(C44)," ",VLOOKUP(C44,'Ders Dağılım'!A$2:H$1071,2,0))</f>
        <v>İletişim</v>
      </c>
      <c r="E44" s="65" t="str">
        <f>IF(ISBLANK(C44)," ",VLOOKUP(C44,'Ders Dağılım'!A$2:H$1071,8,0))</f>
        <v>Öğr. Gör. MÜRSEL KAN</v>
      </c>
      <c r="F44" s="110" t="s">
        <v>224</v>
      </c>
      <c r="G44" s="408"/>
      <c r="H44" s="62">
        <v>0.66666666666666663</v>
      </c>
      <c r="I44" s="8"/>
      <c r="J44" s="65" t="str">
        <f>IF(ISBLANK(I44)," ",VLOOKUP(I44,'Ders Dağılım'!A$2:H$1071,2,0))</f>
        <v xml:space="preserve"> </v>
      </c>
      <c r="K44" s="65" t="str">
        <f>IF(ISBLANK(I44)," ",VLOOKUP(I44,'Ders Dağılım'!A$2:H$1071,8,0))</f>
        <v xml:space="preserve"> </v>
      </c>
      <c r="L44" s="110"/>
    </row>
  </sheetData>
  <sheetProtection password="CA08" sheet="1" objects="1" scenarios="1"/>
  <mergeCells count="12">
    <mergeCell ref="A1:L1"/>
    <mergeCell ref="A5:A12"/>
    <mergeCell ref="G5:G12"/>
    <mergeCell ref="A13:A20"/>
    <mergeCell ref="G13:G20"/>
    <mergeCell ref="A29:A36"/>
    <mergeCell ref="G29:G36"/>
    <mergeCell ref="A37:A44"/>
    <mergeCell ref="G37:G44"/>
    <mergeCell ref="A2:L2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G29" sqref="G29:G36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48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106" customWidth="1"/>
    <col min="13" max="16384" width="9.140625" style="48"/>
  </cols>
  <sheetData>
    <row r="1" spans="1:12" ht="12.75" x14ac:dyDescent="0.2">
      <c r="A1" s="410" t="str">
        <f>CONCATENATE('Ders Dağılım'!K1," ÖĞRETİM YILI ",'Ders Dağılım'!K2," YARIYILI")</f>
        <v>2024-2025 ÖĞRETİM YILI GÜZ YARIYILI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2.75" x14ac:dyDescent="0.2">
      <c r="A2" s="410" t="str">
        <f>CONCATENATE('Ders Dağılım'!J5," HAFTALIK DERS PROGRAMI")</f>
        <v>BANKA VE SİGORTACILIK PROGRAMI HAFTALIK DERS PROGRAMI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54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02" t="s">
        <v>4</v>
      </c>
      <c r="B5" s="55">
        <v>0.375</v>
      </c>
      <c r="C5" s="86" t="s">
        <v>265</v>
      </c>
      <c r="D5" s="63" t="str">
        <f>IF(ISBLANK(C5)," ",VLOOKUP(C5,'Ders Dağılım'!A$2:H$1071,2,0))</f>
        <v>Genel Muhasebe I</v>
      </c>
      <c r="E5" s="63" t="str">
        <f>IF(ISBLANK(C5)," ",VLOOKUP(C5,'Ders Dağılım'!A$2:H$1071,8,0))</f>
        <v>Öğr. Gör. ABDULKADİR ERYILMAZ</v>
      </c>
      <c r="F5" s="108" t="s">
        <v>229</v>
      </c>
      <c r="G5" s="402" t="s">
        <v>4</v>
      </c>
      <c r="H5" s="56">
        <v>0.375</v>
      </c>
      <c r="I5" s="83" t="s">
        <v>274</v>
      </c>
      <c r="J5" s="63" t="str">
        <f>IF(ISBLANK(I5)," ",VLOOKUP(I5,'Ders Dağılım'!A$2:H$1071,2,0))</f>
        <v>Mali Tablolar ve Kredi Analizi</v>
      </c>
      <c r="K5" s="63" t="str">
        <f>IF(ISBLANK(I5)," ",VLOOKUP(I5,'Ders Dağılım'!A$2:H$1071,8,0))</f>
        <v>Öğr. Gör. TUNAHAN BİLGİN</v>
      </c>
      <c r="L5" s="302" t="s">
        <v>219</v>
      </c>
    </row>
    <row r="6" spans="1:12" x14ac:dyDescent="0.2">
      <c r="A6" s="403"/>
      <c r="B6" s="57">
        <v>0.41319444444444442</v>
      </c>
      <c r="C6" s="86" t="s">
        <v>265</v>
      </c>
      <c r="D6" s="64" t="str">
        <f>IF(ISBLANK(C6)," ",VLOOKUP(C6,'Ders Dağılım'!A$2:H$1071,2,0))</f>
        <v>Genel Muhasebe I</v>
      </c>
      <c r="E6" s="64" t="str">
        <f>IF(ISBLANK(C6)," ",VLOOKUP(C6,'Ders Dağılım'!A$2:H$1071,8,0))</f>
        <v>Öğr. Gör. ABDULKADİR ERYILMAZ</v>
      </c>
      <c r="F6" s="109" t="s">
        <v>229</v>
      </c>
      <c r="G6" s="403"/>
      <c r="H6" s="58">
        <v>0.41319444444444442</v>
      </c>
      <c r="I6" s="86" t="s">
        <v>274</v>
      </c>
      <c r="J6" s="64" t="str">
        <f>IF(ISBLANK(I6)," ",VLOOKUP(I6,'Ders Dağılım'!A$2:H$1071,2,0))</f>
        <v>Mali Tablolar ve Kredi Analizi</v>
      </c>
      <c r="K6" s="64" t="str">
        <f>IF(ISBLANK(I6)," ",VLOOKUP(I6,'Ders Dağılım'!A$2:H$1071,8,0))</f>
        <v>Öğr. Gör. TUNAHAN BİLGİN</v>
      </c>
      <c r="L6" s="303" t="s">
        <v>219</v>
      </c>
    </row>
    <row r="7" spans="1:12" x14ac:dyDescent="0.2">
      <c r="A7" s="403"/>
      <c r="B7" s="57">
        <v>0.4513888888888889</v>
      </c>
      <c r="C7" s="86" t="s">
        <v>265</v>
      </c>
      <c r="D7" s="64" t="str">
        <f>IF(ISBLANK(C7)," ",VLOOKUP(C7,'Ders Dağılım'!A$2:H$1071,2,0))</f>
        <v>Genel Muhasebe I</v>
      </c>
      <c r="E7" s="64" t="str">
        <f>IF(ISBLANK(C7)," ",VLOOKUP(C7,'Ders Dağılım'!A$2:H$1071,8,0))</f>
        <v>Öğr. Gör. ABDULKADİR ERYILMAZ</v>
      </c>
      <c r="F7" s="109" t="s">
        <v>229</v>
      </c>
      <c r="G7" s="403"/>
      <c r="H7" s="58">
        <v>0.4513888888888889</v>
      </c>
      <c r="I7" s="86" t="s">
        <v>274</v>
      </c>
      <c r="J7" s="64" t="str">
        <f>IF(ISBLANK(I7)," ",VLOOKUP(I7,'Ders Dağılım'!A$2:H$1071,2,0))</f>
        <v>Mali Tablolar ve Kredi Analizi</v>
      </c>
      <c r="K7" s="64" t="str">
        <f>IF(ISBLANK(I7)," ",VLOOKUP(I7,'Ders Dağılım'!A$2:H$1071,8,0))</f>
        <v>Öğr. Gör. TUNAHAN BİLGİN</v>
      </c>
      <c r="L7" s="303" t="s">
        <v>219</v>
      </c>
    </row>
    <row r="8" spans="1:12" x14ac:dyDescent="0.2">
      <c r="A8" s="403"/>
      <c r="B8" s="57">
        <v>0.48958333333333331</v>
      </c>
      <c r="C8" s="86" t="s">
        <v>265</v>
      </c>
      <c r="D8" s="64" t="str">
        <f>IF(ISBLANK(C8)," ",VLOOKUP(C8,'Ders Dağılım'!A$2:H$1071,2,0))</f>
        <v>Genel Muhasebe I</v>
      </c>
      <c r="E8" s="64" t="str">
        <f>IF(ISBLANK(C8)," ",VLOOKUP(C8,'Ders Dağılım'!A$2:H$1071,8,0))</f>
        <v>Öğr. Gör. ABDULKADİR ERYILMAZ</v>
      </c>
      <c r="F8" s="109" t="s">
        <v>229</v>
      </c>
      <c r="G8" s="403"/>
      <c r="H8" s="58">
        <v>0.48958333333333331</v>
      </c>
      <c r="I8" s="86" t="s">
        <v>274</v>
      </c>
      <c r="J8" s="64" t="str">
        <f>IF(ISBLANK(I8)," ",VLOOKUP(I8,'Ders Dağılım'!A$2:H$1071,2,0))</f>
        <v>Mali Tablolar ve Kredi Analizi</v>
      </c>
      <c r="K8" s="64" t="str">
        <f>IF(ISBLANK(I8)," ",VLOOKUP(I8,'Ders Dağılım'!A$2:H$1071,8,0))</f>
        <v>Öğr. Gör. TUNAHAN BİLGİN</v>
      </c>
      <c r="L8" s="303" t="s">
        <v>219</v>
      </c>
    </row>
    <row r="9" spans="1:12" x14ac:dyDescent="0.2">
      <c r="A9" s="403"/>
      <c r="B9" s="57">
        <v>0.54166666666666663</v>
      </c>
      <c r="C9" s="86" t="s">
        <v>267</v>
      </c>
      <c r="D9" s="64" t="str">
        <f>IF(ISBLANK(C9)," ",VLOOKUP(C9,'Ders Dağılım'!A$2:H$1071,2,0))</f>
        <v>Ofis Programları</v>
      </c>
      <c r="E9" s="64" t="str">
        <f>IF(ISBLANK(C9)," ",VLOOKUP(C9,'Ders Dağılım'!A$2:H$1071,8,0))</f>
        <v>Öğr. Gör. SERKAN VARAN</v>
      </c>
      <c r="F9" s="109" t="s">
        <v>222</v>
      </c>
      <c r="G9" s="403"/>
      <c r="H9" s="58">
        <v>0.54166666666666663</v>
      </c>
      <c r="I9" s="86" t="s">
        <v>276</v>
      </c>
      <c r="J9" s="64" t="str">
        <f>IF(ISBLANK(I9)," ",VLOOKUP(I9,'Ders Dağılım'!A$2:H$1071,2,0))</f>
        <v>Banka-Sigorta İşlemleri ve Uyg</v>
      </c>
      <c r="K9" s="64" t="str">
        <f>IF(ISBLANK(I9)," ",VLOOKUP(I9,'Ders Dağılım'!A$2:H$1071,8,0))</f>
        <v>Öğr. Gör. Elif ATAMAN ERDOĞDU</v>
      </c>
      <c r="L9" s="303" t="s">
        <v>228</v>
      </c>
    </row>
    <row r="10" spans="1:12" x14ac:dyDescent="0.2">
      <c r="A10" s="403"/>
      <c r="B10" s="57">
        <v>0.58333333333333337</v>
      </c>
      <c r="C10" s="86" t="s">
        <v>267</v>
      </c>
      <c r="D10" s="64" t="str">
        <f>IF(ISBLANK(C10)," ",VLOOKUP(C10,'Ders Dağılım'!A$2:H$1071,2,0))</f>
        <v>Ofis Programları</v>
      </c>
      <c r="E10" s="64" t="str">
        <f>IF(ISBLANK(C10)," ",VLOOKUP(C10,'Ders Dağılım'!A$2:H$1071,8,0))</f>
        <v>Öğr. Gör. SERKAN VARAN</v>
      </c>
      <c r="F10" s="109" t="s">
        <v>222</v>
      </c>
      <c r="G10" s="403"/>
      <c r="H10" s="58">
        <v>0.58333333333333337</v>
      </c>
      <c r="I10" s="86" t="s">
        <v>276</v>
      </c>
      <c r="J10" s="64" t="str">
        <f>IF(ISBLANK(I10)," ",VLOOKUP(I10,'Ders Dağılım'!A$2:H$1071,2,0))</f>
        <v>Banka-Sigorta İşlemleri ve Uyg</v>
      </c>
      <c r="K10" s="64" t="str">
        <f>IF(ISBLANK(I10)," ",VLOOKUP(I10,'Ders Dağılım'!A$2:H$1071,8,0))</f>
        <v>Öğr. Gör. Elif ATAMAN ERDOĞDU</v>
      </c>
      <c r="L10" s="303" t="s">
        <v>228</v>
      </c>
    </row>
    <row r="11" spans="1:12" x14ac:dyDescent="0.2">
      <c r="A11" s="403"/>
      <c r="B11" s="57">
        <v>0.625</v>
      </c>
      <c r="C11" s="86" t="s">
        <v>267</v>
      </c>
      <c r="D11" s="64" t="str">
        <f>IF(ISBLANK(C11)," ",VLOOKUP(C11,'Ders Dağılım'!A$2:H$1071,2,0))</f>
        <v>Ofis Programları</v>
      </c>
      <c r="E11" s="64" t="str">
        <f>IF(ISBLANK(C11)," ",VLOOKUP(C11,'Ders Dağılım'!A$2:H$1071,8,0))</f>
        <v>Öğr. Gör. SERKAN VARAN</v>
      </c>
      <c r="F11" s="109" t="s">
        <v>222</v>
      </c>
      <c r="G11" s="403"/>
      <c r="H11" s="58">
        <v>0.625</v>
      </c>
      <c r="I11" s="86" t="s">
        <v>276</v>
      </c>
      <c r="J11" s="64" t="str">
        <f>IF(ISBLANK(I11)," ",VLOOKUP(I11,'Ders Dağılım'!A$2:H$1071,2,0))</f>
        <v>Banka-Sigorta İşlemleri ve Uyg</v>
      </c>
      <c r="K11" s="64" t="str">
        <f>IF(ISBLANK(I11)," ",VLOOKUP(I11,'Ders Dağılım'!A$2:H$1071,8,0))</f>
        <v>Öğr. Gör. Elif ATAMAN ERDOĞDU</v>
      </c>
      <c r="L11" s="303" t="s">
        <v>228</v>
      </c>
    </row>
    <row r="12" spans="1:12" ht="12" thickBot="1" x14ac:dyDescent="0.25">
      <c r="A12" s="408"/>
      <c r="B12" s="61">
        <v>0.66666666666666663</v>
      </c>
      <c r="C12" s="107"/>
      <c r="D12" s="65" t="str">
        <f>IF(ISBLANK(C12)," ",VLOOKUP(C12,'Ders Dağılım'!A$2:H$1071,2,0))</f>
        <v xml:space="preserve"> </v>
      </c>
      <c r="E12" s="65" t="str">
        <f>IF(ISBLANK(C12)," ",VLOOKUP(C12,'Ders Dağılım'!A$2:H$1071,8,0))</f>
        <v xml:space="preserve"> </v>
      </c>
      <c r="F12" s="110"/>
      <c r="G12" s="408"/>
      <c r="H12" s="62">
        <v>0.66666666666666663</v>
      </c>
      <c r="I12" s="107"/>
      <c r="J12" s="65" t="str">
        <f>IF(ISBLANK(I12)," ",VLOOKUP(I12,'Ders Dağılım'!A$2:H$1071,2,0))</f>
        <v xml:space="preserve"> </v>
      </c>
      <c r="K12" s="65" t="str">
        <f>IF(ISBLANK(I12)," ",VLOOKUP(I12,'Ders Dağılım'!A$2:H$1071,8,0))</f>
        <v xml:space="preserve"> </v>
      </c>
      <c r="L12" s="304"/>
    </row>
    <row r="13" spans="1:12" ht="12" customHeight="1" x14ac:dyDescent="0.2">
      <c r="A13" s="402" t="s">
        <v>5</v>
      </c>
      <c r="B13" s="55">
        <v>0.375</v>
      </c>
      <c r="C13" s="86" t="s">
        <v>273</v>
      </c>
      <c r="D13" s="63" t="str">
        <f>IF(ISBLANK(C13)," ",VLOOKUP(C13,'Ders Dağılım'!A$2:H$1071,2,0))</f>
        <v>Temel Hukuk</v>
      </c>
      <c r="E13" s="63" t="str">
        <f>IF(ISBLANK(C13)," ",VLOOKUP(C13,'Ders Dağılım'!A$2:H$1071,8,0))</f>
        <v>Öğr. Gör. Dr. M. Selçuk ÖZKAN</v>
      </c>
      <c r="F13" s="109" t="s">
        <v>226</v>
      </c>
      <c r="G13" s="402" t="s">
        <v>5</v>
      </c>
      <c r="H13" s="56">
        <v>0.375</v>
      </c>
      <c r="I13" s="83"/>
      <c r="J13" s="63" t="str">
        <f>IF(ISBLANK(I13)," ",VLOOKUP(I13,'Ders Dağılım'!A$2:H$1071,2,0))</f>
        <v xml:space="preserve"> </v>
      </c>
      <c r="K13" s="63" t="str">
        <f>IF(ISBLANK(I13)," ",VLOOKUP(I13,'Ders Dağılım'!A$2:H$1071,8,0))</f>
        <v xml:space="preserve"> </v>
      </c>
      <c r="L13" s="302"/>
    </row>
    <row r="14" spans="1:12" x14ac:dyDescent="0.2">
      <c r="A14" s="403"/>
      <c r="B14" s="57">
        <v>0.41319444444444442</v>
      </c>
      <c r="C14" s="86" t="s">
        <v>273</v>
      </c>
      <c r="D14" s="64" t="str">
        <f>IF(ISBLANK(C14)," ",VLOOKUP(C14,'Ders Dağılım'!A$2:H$1071,2,0))</f>
        <v>Temel Hukuk</v>
      </c>
      <c r="E14" s="64" t="str">
        <f>IF(ISBLANK(C14)," ",VLOOKUP(C14,'Ders Dağılım'!A$2:H$1071,8,0))</f>
        <v>Öğr. Gör. Dr. M. Selçuk ÖZKAN</v>
      </c>
      <c r="F14" s="109" t="s">
        <v>226</v>
      </c>
      <c r="G14" s="403"/>
      <c r="H14" s="58">
        <v>0.41319444444444442</v>
      </c>
      <c r="I14" s="86" t="s">
        <v>285</v>
      </c>
      <c r="J14" s="64" t="str">
        <f>IF(ISBLANK(I14)," ",VLOOKUP(I14,'Ders Dağılım'!A$2:H$1071,2,0))</f>
        <v>Pazarlama ve Satış Yönetimi</v>
      </c>
      <c r="K14" s="64" t="str">
        <f>IF(ISBLANK(I14)," ",VLOOKUP(I14,'Ders Dağılım'!A$2:H$1071,8,0))</f>
        <v>Öğr. Gör. Dr. Azize Zehra ÇELENLİ BAŞARAN</v>
      </c>
      <c r="L14" s="303" t="s">
        <v>228</v>
      </c>
    </row>
    <row r="15" spans="1:12" x14ac:dyDescent="0.2">
      <c r="A15" s="403"/>
      <c r="B15" s="57">
        <v>0.4513888888888889</v>
      </c>
      <c r="C15" s="86" t="s">
        <v>262</v>
      </c>
      <c r="D15" s="64" t="str">
        <f>IF(ISBLANK(C15)," ",VLOOKUP(C15,'Ders Dağılım'!A$2:H$1071,2,0))</f>
        <v>Genel İşletme</v>
      </c>
      <c r="E15" s="64" t="str">
        <f>IF(ISBLANK(C15)," ",VLOOKUP(C15,'Ders Dağılım'!A$2:H$1071,8,0))</f>
        <v>Öğr. Gör. Ömer YILMAZ</v>
      </c>
      <c r="F15" s="109" t="s">
        <v>221</v>
      </c>
      <c r="G15" s="403"/>
      <c r="H15" s="58">
        <v>0.4513888888888889</v>
      </c>
      <c r="I15" s="86" t="s">
        <v>285</v>
      </c>
      <c r="J15" s="64" t="str">
        <f>IF(ISBLANK(I15)," ",VLOOKUP(I15,'Ders Dağılım'!A$2:H$1071,2,0))</f>
        <v>Pazarlama ve Satış Yönetimi</v>
      </c>
      <c r="K15" s="64" t="str">
        <f>IF(ISBLANK(I15)," ",VLOOKUP(I15,'Ders Dağılım'!A$2:H$1071,8,0))</f>
        <v>Öğr. Gör. Dr. Azize Zehra ÇELENLİ BAŞARAN</v>
      </c>
      <c r="L15" s="303" t="s">
        <v>228</v>
      </c>
    </row>
    <row r="16" spans="1:12" x14ac:dyDescent="0.2">
      <c r="A16" s="403"/>
      <c r="B16" s="57">
        <v>0.48958333333333331</v>
      </c>
      <c r="C16" s="86" t="s">
        <v>262</v>
      </c>
      <c r="D16" s="64" t="str">
        <f>IF(ISBLANK(C16)," ",VLOOKUP(C16,'Ders Dağılım'!A$2:H$1071,2,0))</f>
        <v>Genel İşletme</v>
      </c>
      <c r="E16" s="64" t="str">
        <f>IF(ISBLANK(C16)," ",VLOOKUP(C16,'Ders Dağılım'!A$2:H$1071,8,0))</f>
        <v>Öğr. Gör. Ömer YILMAZ</v>
      </c>
      <c r="F16" s="109" t="s">
        <v>221</v>
      </c>
      <c r="G16" s="403"/>
      <c r="H16" s="58">
        <v>0.48958333333333331</v>
      </c>
      <c r="I16" s="86" t="s">
        <v>285</v>
      </c>
      <c r="J16" s="64" t="str">
        <f>IF(ISBLANK(I16)," ",VLOOKUP(I16,'Ders Dağılım'!A$2:H$1071,2,0))</f>
        <v>Pazarlama ve Satış Yönetimi</v>
      </c>
      <c r="K16" s="64" t="str">
        <f>IF(ISBLANK(I16)," ",VLOOKUP(I16,'Ders Dağılım'!A$2:H$1071,8,0))</f>
        <v>Öğr. Gör. Dr. Azize Zehra ÇELENLİ BAŞARAN</v>
      </c>
      <c r="L16" s="303" t="s">
        <v>228</v>
      </c>
    </row>
    <row r="17" spans="1:12" x14ac:dyDescent="0.2">
      <c r="A17" s="403"/>
      <c r="B17" s="57">
        <v>0.54166666666666663</v>
      </c>
      <c r="C17" s="86" t="s">
        <v>266</v>
      </c>
      <c r="D17" s="64" t="str">
        <f>IF(ISBLANK(C17)," ",VLOOKUP(C17,'Ders Dağılım'!A$2:H$1071,2,0))</f>
        <v>İş Sağlığı ve Güvenliği</v>
      </c>
      <c r="E17" s="64" t="str">
        <f>IF(ISBLANK(C17)," ",VLOOKUP(C17,'Ders Dağılım'!A$2:H$1071,8,0))</f>
        <v>Öğr. Gör. ASLI TOSYALI</v>
      </c>
      <c r="F17" s="109" t="s">
        <v>231</v>
      </c>
      <c r="G17" s="403"/>
      <c r="H17" s="58">
        <v>0.54166666666666663</v>
      </c>
      <c r="I17" s="86" t="s">
        <v>283</v>
      </c>
      <c r="J17" s="64" t="str">
        <f>IF(ISBLANK(I17)," ",VLOOKUP(I17,'Ders Dağılım'!A$2:H$1071,2,0))</f>
        <v>Bankacılık ve Sigorta Hukuku</v>
      </c>
      <c r="K17" s="64" t="str">
        <f>IF(ISBLANK(I17)," ",VLOOKUP(I17,'Ders Dağılım'!A$2:H$1071,8,0))</f>
        <v>Öğr. Gör. MUSTAFA SOLMAZ</v>
      </c>
      <c r="L17" s="303" t="s">
        <v>223</v>
      </c>
    </row>
    <row r="18" spans="1:12" x14ac:dyDescent="0.2">
      <c r="A18" s="403"/>
      <c r="B18" s="57">
        <v>0.58333333333333337</v>
      </c>
      <c r="C18" s="86" t="s">
        <v>266</v>
      </c>
      <c r="D18" s="64" t="str">
        <f>IF(ISBLANK(C18)," ",VLOOKUP(C18,'Ders Dağılım'!A$2:H$1071,2,0))</f>
        <v>İş Sağlığı ve Güvenliği</v>
      </c>
      <c r="E18" s="64" t="str">
        <f>IF(ISBLANK(C18)," ",VLOOKUP(C18,'Ders Dağılım'!A$2:H$1071,8,0))</f>
        <v>Öğr. Gör. ASLI TOSYALI</v>
      </c>
      <c r="F18" s="109" t="s">
        <v>231</v>
      </c>
      <c r="G18" s="403"/>
      <c r="H18" s="58">
        <v>0.58333333333333337</v>
      </c>
      <c r="I18" s="86" t="s">
        <v>283</v>
      </c>
      <c r="J18" s="64" t="str">
        <f>IF(ISBLANK(I18)," ",VLOOKUP(I18,'Ders Dağılım'!A$2:H$1071,2,0))</f>
        <v>Bankacılık ve Sigorta Hukuku</v>
      </c>
      <c r="K18" s="64" t="str">
        <f>IF(ISBLANK(I18)," ",VLOOKUP(I18,'Ders Dağılım'!A$2:H$1071,8,0))</f>
        <v>Öğr. Gör. MUSTAFA SOLMAZ</v>
      </c>
      <c r="L18" s="303" t="s">
        <v>223</v>
      </c>
    </row>
    <row r="19" spans="1:12" x14ac:dyDescent="0.2">
      <c r="A19" s="403"/>
      <c r="B19" s="57">
        <v>0.625</v>
      </c>
      <c r="C19" s="86"/>
      <c r="D19" s="64" t="str">
        <f>IF(ISBLANK(C19)," ",VLOOKUP(C19,'Ders Dağılım'!A$2:H$1071,2,0))</f>
        <v xml:space="preserve"> </v>
      </c>
      <c r="E19" s="64" t="str">
        <f>IF(ISBLANK(C19)," ",VLOOKUP(C19,'Ders Dağılım'!A$2:H$1071,8,0))</f>
        <v xml:space="preserve"> </v>
      </c>
      <c r="F19" s="109"/>
      <c r="G19" s="403"/>
      <c r="H19" s="58">
        <v>0.625</v>
      </c>
      <c r="I19" s="86" t="s">
        <v>279</v>
      </c>
      <c r="J19" s="64" t="str">
        <f>IF(ISBLANK(I19)," ",VLOOKUP(I19,'Ders Dağılım'!A$2:H$1071,2,0))</f>
        <v>Yatırım Analizi ve Portföy Yönetimi</v>
      </c>
      <c r="K19" s="64" t="str">
        <f>IF(ISBLANK(I19)," ",VLOOKUP(I19,'Ders Dağılım'!A$2:H$1071,8,0))</f>
        <v>Öğr. Gör. Dr. Azize Zehra ÇELENLİ BAŞARAN</v>
      </c>
      <c r="L19" s="303" t="s">
        <v>228</v>
      </c>
    </row>
    <row r="20" spans="1:12" ht="12" thickBot="1" x14ac:dyDescent="0.25">
      <c r="A20" s="408"/>
      <c r="B20" s="61">
        <v>0.66666666666666663</v>
      </c>
      <c r="C20" s="107"/>
      <c r="D20" s="65" t="str">
        <f>IF(ISBLANK(C20)," ",VLOOKUP(C20,'Ders Dağılım'!A$2:H$1071,2,0))</f>
        <v xml:space="preserve"> </v>
      </c>
      <c r="E20" s="65" t="str">
        <f>IF(ISBLANK(C20)," ",VLOOKUP(C20,'Ders Dağılım'!A$2:H$1071,8,0))</f>
        <v xml:space="preserve"> </v>
      </c>
      <c r="F20" s="110"/>
      <c r="G20" s="408"/>
      <c r="H20" s="62">
        <v>0.66666666666666663</v>
      </c>
      <c r="I20" s="107" t="s">
        <v>279</v>
      </c>
      <c r="J20" s="65" t="str">
        <f>IF(ISBLANK(I20)," ",VLOOKUP(I20,'Ders Dağılım'!A$2:H$1071,2,0))</f>
        <v>Yatırım Analizi ve Portföy Yönetimi</v>
      </c>
      <c r="K20" s="65" t="str">
        <f>IF(ISBLANK(I20)," ",VLOOKUP(I20,'Ders Dağılım'!A$2:H$1071,8,0))</f>
        <v>Öğr. Gör. Dr. Azize Zehra ÇELENLİ BAŞARAN</v>
      </c>
      <c r="L20" s="304" t="s">
        <v>228</v>
      </c>
    </row>
    <row r="21" spans="1:12" ht="12" customHeight="1" x14ac:dyDescent="0.2">
      <c r="A21" s="402" t="s">
        <v>6</v>
      </c>
      <c r="B21" s="55">
        <v>0.375</v>
      </c>
      <c r="C21" s="83" t="s">
        <v>264</v>
      </c>
      <c r="D21" s="63" t="str">
        <f>IF(ISBLANK(C21)," ",VLOOKUP(C21,'Ders Dağılım'!A$2:H$1071,2,0))</f>
        <v>Genel Bankacılık</v>
      </c>
      <c r="E21" s="63" t="str">
        <f>IF(ISBLANK(C21)," ",VLOOKUP(C21,'Ders Dağılım'!A$2:H$1071,8,0))</f>
        <v>Öğr. Gör. ABDULKADİR ERYILMAZ</v>
      </c>
      <c r="F21" s="108" t="s">
        <v>219</v>
      </c>
      <c r="G21" s="402" t="s">
        <v>6</v>
      </c>
      <c r="H21" s="56">
        <v>0.375</v>
      </c>
      <c r="I21" s="83"/>
      <c r="J21" s="63" t="str">
        <f>IF(ISBLANK(I21)," ",VLOOKUP(I21,'Ders Dağılım'!A$2:H$1071,2,0))</f>
        <v xml:space="preserve"> </v>
      </c>
      <c r="K21" s="63" t="str">
        <f>IF(ISBLANK(I21)," ",VLOOKUP(I21,'Ders Dağılım'!A$2:H$1071,8,0))</f>
        <v xml:space="preserve"> </v>
      </c>
      <c r="L21" s="302"/>
    </row>
    <row r="22" spans="1:12" x14ac:dyDescent="0.2">
      <c r="A22" s="403"/>
      <c r="B22" s="57">
        <v>0.41319444444444442</v>
      </c>
      <c r="C22" s="86" t="s">
        <v>264</v>
      </c>
      <c r="D22" s="64" t="str">
        <f>IF(ISBLANK(C22)," ",VLOOKUP(C22,'Ders Dağılım'!A$2:H$1071,2,0))</f>
        <v>Genel Bankacılık</v>
      </c>
      <c r="E22" s="64" t="str">
        <f>IF(ISBLANK(C22)," ",VLOOKUP(C22,'Ders Dağılım'!A$2:H$1071,8,0))</f>
        <v>Öğr. Gör. ABDULKADİR ERYILMAZ</v>
      </c>
      <c r="F22" s="109" t="s">
        <v>219</v>
      </c>
      <c r="G22" s="403"/>
      <c r="H22" s="58">
        <v>0.41319444444444442</v>
      </c>
      <c r="I22" s="86"/>
      <c r="J22" s="64" t="str">
        <f>IF(ISBLANK(I22)," ",VLOOKUP(I22,'Ders Dağılım'!A$2:H$1071,2,0))</f>
        <v xml:space="preserve"> </v>
      </c>
      <c r="K22" s="64" t="str">
        <f>IF(ISBLANK(I22)," ",VLOOKUP(I22,'Ders Dağılım'!A$2:H$1071,8,0))</f>
        <v xml:space="preserve"> </v>
      </c>
      <c r="L22" s="303"/>
    </row>
    <row r="23" spans="1:12" x14ac:dyDescent="0.2">
      <c r="A23" s="403"/>
      <c r="B23" s="57">
        <v>0.4513888888888889</v>
      </c>
      <c r="C23" s="86" t="s">
        <v>263</v>
      </c>
      <c r="D23" s="64" t="str">
        <f>IF(ISBLANK(C23)," ",VLOOKUP(C23,'Ders Dağılım'!A$2:H$1071,2,0))</f>
        <v>Mesleki Matematik</v>
      </c>
      <c r="E23" s="64" t="str">
        <f>IF(ISBLANK(C23)," ",VLOOKUP(C23,'Ders Dağılım'!A$2:H$1071,8,0))</f>
        <v>Doç. Dr. Evren ERGÜN</v>
      </c>
      <c r="F23" s="109" t="s">
        <v>221</v>
      </c>
      <c r="G23" s="403"/>
      <c r="H23" s="58">
        <v>0.4513888888888889</v>
      </c>
      <c r="I23" s="86"/>
      <c r="J23" s="64" t="str">
        <f>IF(ISBLANK(I23)," ",VLOOKUP(I23,'Ders Dağılım'!A$2:H$1071,2,0))</f>
        <v xml:space="preserve"> </v>
      </c>
      <c r="K23" s="64" t="str">
        <f>IF(ISBLANK(I23)," ",VLOOKUP(I23,'Ders Dağılım'!A$2:H$1071,8,0))</f>
        <v xml:space="preserve"> </v>
      </c>
      <c r="L23" s="303"/>
    </row>
    <row r="24" spans="1:12" x14ac:dyDescent="0.2">
      <c r="A24" s="403"/>
      <c r="B24" s="57">
        <v>0.48958333333333331</v>
      </c>
      <c r="C24" s="86" t="s">
        <v>263</v>
      </c>
      <c r="D24" s="64" t="str">
        <f>IF(ISBLANK(C24)," ",VLOOKUP(C24,'Ders Dağılım'!A$2:H$1071,2,0))</f>
        <v>Mesleki Matematik</v>
      </c>
      <c r="E24" s="64" t="str">
        <f>IF(ISBLANK(C24)," ",VLOOKUP(C24,'Ders Dağılım'!A$2:H$1071,8,0))</f>
        <v>Doç. Dr. Evren ERGÜN</v>
      </c>
      <c r="F24" s="109" t="s">
        <v>221</v>
      </c>
      <c r="G24" s="403"/>
      <c r="H24" s="58">
        <v>0.48958333333333331</v>
      </c>
      <c r="I24" s="86"/>
      <c r="J24" s="64" t="str">
        <f>IF(ISBLANK(I24)," ",VLOOKUP(I24,'Ders Dağılım'!A$2:H$1071,2,0))</f>
        <v xml:space="preserve"> </v>
      </c>
      <c r="K24" s="64" t="str">
        <f>IF(ISBLANK(I24)," ",VLOOKUP(I24,'Ders Dağılım'!A$2:H$1071,8,0))</f>
        <v xml:space="preserve"> </v>
      </c>
      <c r="L24" s="303"/>
    </row>
    <row r="25" spans="1:12" x14ac:dyDescent="0.2">
      <c r="A25" s="403"/>
      <c r="B25" s="57">
        <v>0.54166666666666663</v>
      </c>
      <c r="C25" s="86"/>
      <c r="D25" s="64" t="str">
        <f>IF(ISBLANK(C25)," ",VLOOKUP(C25,'Ders Dağılım'!A$2:H$1071,2,0))</f>
        <v xml:space="preserve"> </v>
      </c>
      <c r="E25" s="64" t="str">
        <f>IF(ISBLANK(C25)," ",VLOOKUP(C25,'Ders Dağılım'!A$2:H$1071,8,0))</f>
        <v xml:space="preserve"> </v>
      </c>
      <c r="F25" s="109"/>
      <c r="G25" s="403"/>
      <c r="H25" s="58">
        <v>0.54166666666666663</v>
      </c>
      <c r="I25" s="86"/>
      <c r="J25" s="64" t="str">
        <f>IF(ISBLANK(I25)," ",VLOOKUP(I25,'Ders Dağılım'!A$2:H$1071,2,0))</f>
        <v xml:space="preserve"> </v>
      </c>
      <c r="K25" s="64" t="str">
        <f>IF(ISBLANK(I25)," ",VLOOKUP(I25,'Ders Dağılım'!A$2:H$1071,8,0))</f>
        <v xml:space="preserve"> </v>
      </c>
      <c r="L25" s="303"/>
    </row>
    <row r="26" spans="1:12" x14ac:dyDescent="0.2">
      <c r="A26" s="403"/>
      <c r="B26" s="57">
        <v>0.58333333333333337</v>
      </c>
      <c r="C26" s="86"/>
      <c r="D26" s="64" t="str">
        <f>IF(ISBLANK(C26)," ",VLOOKUP(C26,'Ders Dağılım'!A$2:H$1071,2,0))</f>
        <v xml:space="preserve"> </v>
      </c>
      <c r="E26" s="64" t="str">
        <f>IF(ISBLANK(C26)," ",VLOOKUP(C26,'Ders Dağılım'!A$2:H$1071,8,0))</f>
        <v xml:space="preserve"> </v>
      </c>
      <c r="F26" s="109"/>
      <c r="G26" s="403"/>
      <c r="H26" s="58">
        <v>0.58333333333333337</v>
      </c>
      <c r="I26" s="86"/>
      <c r="J26" s="64" t="str">
        <f>IF(ISBLANK(I26)," ",VLOOKUP(I26,'Ders Dağılım'!A$2:H$1071,2,0))</f>
        <v xml:space="preserve"> </v>
      </c>
      <c r="K26" s="64" t="str">
        <f>IF(ISBLANK(I26)," ",VLOOKUP(I26,'Ders Dağılım'!A$2:H$1071,8,0))</f>
        <v xml:space="preserve"> </v>
      </c>
      <c r="L26" s="303"/>
    </row>
    <row r="27" spans="1:12" x14ac:dyDescent="0.2">
      <c r="A27" s="403"/>
      <c r="B27" s="57">
        <v>0.625</v>
      </c>
      <c r="C27" s="86"/>
      <c r="D27" s="64" t="str">
        <f>IF(ISBLANK(C27)," ",VLOOKUP(C27,'Ders Dağılım'!A$2:H$1071,2,0))</f>
        <v xml:space="preserve"> </v>
      </c>
      <c r="E27" s="64" t="str">
        <f>IF(ISBLANK(C27)," ",VLOOKUP(C27,'Ders Dağılım'!A$2:H$1071,8,0))</f>
        <v xml:space="preserve"> </v>
      </c>
      <c r="F27" s="109"/>
      <c r="G27" s="403"/>
      <c r="H27" s="58">
        <v>0.625</v>
      </c>
      <c r="I27" s="86"/>
      <c r="J27" s="64" t="str">
        <f>IF(ISBLANK(I27)," ",VLOOKUP(I27,'Ders Dağılım'!A$2:H$1071,2,0))</f>
        <v xml:space="preserve"> </v>
      </c>
      <c r="K27" s="64" t="str">
        <f>IF(ISBLANK(I27)," ",VLOOKUP(I27,'Ders Dağılım'!A$2:H$1071,8,0))</f>
        <v xml:space="preserve"> </v>
      </c>
      <c r="L27" s="303"/>
    </row>
    <row r="28" spans="1:12" ht="12" thickBot="1" x14ac:dyDescent="0.25">
      <c r="A28" s="408"/>
      <c r="B28" s="61">
        <v>0.66666666666666663</v>
      </c>
      <c r="C28" s="107"/>
      <c r="D28" s="65" t="str">
        <f>IF(ISBLANK(C28)," ",VLOOKUP(C28,'Ders Dağılım'!A$2:H$1071,2,0))</f>
        <v xml:space="preserve"> </v>
      </c>
      <c r="E28" s="65" t="str">
        <f>IF(ISBLANK(C28)," ",VLOOKUP(C28,'Ders Dağılım'!A$2:H$1071,8,0))</f>
        <v xml:space="preserve"> </v>
      </c>
      <c r="F28" s="110"/>
      <c r="G28" s="408"/>
      <c r="H28" s="62">
        <v>0.66666666666666663</v>
      </c>
      <c r="I28" s="107"/>
      <c r="J28" s="65" t="str">
        <f>IF(ISBLANK(I28)," ",VLOOKUP(I28,'Ders Dağılım'!A$2:H$1071,2,0))</f>
        <v xml:space="preserve"> </v>
      </c>
      <c r="K28" s="65" t="str">
        <f>IF(ISBLANK(I28)," ",VLOOKUP(I28,'Ders Dağılım'!A$2:H$1071,8,0))</f>
        <v xml:space="preserve"> </v>
      </c>
      <c r="L28" s="305"/>
    </row>
    <row r="29" spans="1:12" ht="12" customHeight="1" x14ac:dyDescent="0.2">
      <c r="A29" s="402" t="s">
        <v>7</v>
      </c>
      <c r="B29" s="55">
        <v>0.375</v>
      </c>
      <c r="C29" s="83" t="s">
        <v>264</v>
      </c>
      <c r="D29" s="63" t="str">
        <f>IF(ISBLANK(C29)," ",VLOOKUP(C29,'Ders Dağılım'!A$2:H$1071,2,0))</f>
        <v>Genel Bankacılık</v>
      </c>
      <c r="E29" s="63" t="str">
        <f>IF(ISBLANK(C29)," ",VLOOKUP(C29,'Ders Dağılım'!A$2:H$1071,8,0))</f>
        <v>Öğr. Gör. ABDULKADİR ERYILMAZ</v>
      </c>
      <c r="F29" s="108" t="s">
        <v>229</v>
      </c>
      <c r="G29" s="402" t="s">
        <v>7</v>
      </c>
      <c r="H29" s="56">
        <v>0.375</v>
      </c>
      <c r="I29" s="83"/>
      <c r="J29" s="63" t="str">
        <f>IF(ISBLANK(I29)," ",VLOOKUP(I29,'Ders Dağılım'!A$2:H$1071,2,0))</f>
        <v xml:space="preserve"> </v>
      </c>
      <c r="K29" s="63" t="str">
        <f>IF(ISBLANK(I29)," ",VLOOKUP(I29,'Ders Dağılım'!A$2:H$1071,8,0))</f>
        <v xml:space="preserve"> </v>
      </c>
      <c r="L29" s="306"/>
    </row>
    <row r="30" spans="1:12" x14ac:dyDescent="0.2">
      <c r="A30" s="403"/>
      <c r="B30" s="57">
        <v>0.41319444444444442</v>
      </c>
      <c r="C30" s="86" t="s">
        <v>264</v>
      </c>
      <c r="D30" s="64" t="str">
        <f>IF(ISBLANK(C30)," ",VLOOKUP(C30,'Ders Dağılım'!A$2:H$1071,2,0))</f>
        <v>Genel Bankacılık</v>
      </c>
      <c r="E30" s="64" t="str">
        <f>IF(ISBLANK(C30)," ",VLOOKUP(C30,'Ders Dağılım'!A$2:H$1071,8,0))</f>
        <v>Öğr. Gör. ABDULKADİR ERYILMAZ</v>
      </c>
      <c r="F30" s="109" t="s">
        <v>229</v>
      </c>
      <c r="G30" s="403"/>
      <c r="H30" s="58">
        <v>0.41319444444444442</v>
      </c>
      <c r="I30" s="86"/>
      <c r="J30" s="64" t="str">
        <f>IF(ISBLANK(I30)," ",VLOOKUP(I30,'Ders Dağılım'!A$2:H$1071,2,0))</f>
        <v xml:space="preserve"> </v>
      </c>
      <c r="K30" s="64" t="str">
        <f>IF(ISBLANK(I30)," ",VLOOKUP(I30,'Ders Dağılım'!A$2:H$1071,8,0))</f>
        <v xml:space="preserve"> </v>
      </c>
      <c r="L30" s="303"/>
    </row>
    <row r="31" spans="1:12" x14ac:dyDescent="0.2">
      <c r="A31" s="403"/>
      <c r="B31" s="57">
        <v>0.4513888888888889</v>
      </c>
      <c r="C31" s="86"/>
      <c r="D31" s="64" t="str">
        <f>IF(ISBLANK(C31)," ",VLOOKUP(C31,'Ders Dağılım'!A$2:H$1071,2,0))</f>
        <v xml:space="preserve"> </v>
      </c>
      <c r="E31" s="64" t="str">
        <f>IF(ISBLANK(C31)," ",VLOOKUP(C31,'Ders Dağılım'!A$2:H$1071,8,0))</f>
        <v xml:space="preserve"> </v>
      </c>
      <c r="F31" s="109"/>
      <c r="G31" s="403"/>
      <c r="H31" s="58">
        <v>0.4513888888888889</v>
      </c>
      <c r="I31" s="86" t="s">
        <v>281</v>
      </c>
      <c r="J31" s="64" t="str">
        <f>IF(ISBLANK(I31)," ",VLOOKUP(I31,'Ders Dağılım'!A$2:H$1071,2,0))</f>
        <v>BES ve Hayat Sigortaları</v>
      </c>
      <c r="K31" s="64" t="str">
        <f>IF(ISBLANK(I31)," ",VLOOKUP(I31,'Ders Dağılım'!A$2:H$1071,8,0))</f>
        <v>Öğr. Gör. ABDULKADİR ERYILMAZ</v>
      </c>
      <c r="L31" s="303" t="s">
        <v>219</v>
      </c>
    </row>
    <row r="32" spans="1:12" x14ac:dyDescent="0.2">
      <c r="A32" s="403"/>
      <c r="B32" s="57">
        <v>0.48958333333333331</v>
      </c>
      <c r="C32" s="86"/>
      <c r="D32" s="64" t="str">
        <f>IF(ISBLANK(C32)," ",VLOOKUP(C32,'Ders Dağılım'!A$2:H$1071,2,0))</f>
        <v xml:space="preserve"> </v>
      </c>
      <c r="E32" s="64" t="str">
        <f>IF(ISBLANK(C32)," ",VLOOKUP(C32,'Ders Dağılım'!A$2:H$1071,8,0))</f>
        <v xml:space="preserve"> </v>
      </c>
      <c r="F32" s="109"/>
      <c r="G32" s="403"/>
      <c r="H32" s="58">
        <v>0.48958333333333331</v>
      </c>
      <c r="I32" s="86" t="s">
        <v>281</v>
      </c>
      <c r="J32" s="64" t="str">
        <f>IF(ISBLANK(I32)," ",VLOOKUP(I32,'Ders Dağılım'!A$2:H$1071,2,0))</f>
        <v>BES ve Hayat Sigortaları</v>
      </c>
      <c r="K32" s="64" t="str">
        <f>IF(ISBLANK(I32)," ",VLOOKUP(I32,'Ders Dağılım'!A$2:H$1071,8,0))</f>
        <v>Öğr. Gör. ABDULKADİR ERYILMAZ</v>
      </c>
      <c r="L32" s="303" t="s">
        <v>219</v>
      </c>
    </row>
    <row r="33" spans="1:12" x14ac:dyDescent="0.2">
      <c r="A33" s="403"/>
      <c r="B33" s="57">
        <v>0.54166666666666663</v>
      </c>
      <c r="C33" s="86" t="s">
        <v>272</v>
      </c>
      <c r="D33" s="64" t="str">
        <f>IF(ISBLANK(C33)," ",VLOOKUP(C33,'Ders Dağılım'!A$2:H$1071,2,0))</f>
        <v>Genel Ekonomi</v>
      </c>
      <c r="E33" s="64" t="str">
        <f>IF(ISBLANK(C33)," ",VLOOKUP(C33,'Ders Dağılım'!A$2:H$1071,8,0))</f>
        <v>Öğr. Gör. SEVAL ŞENGEZER</v>
      </c>
      <c r="F33" s="109" t="s">
        <v>231</v>
      </c>
      <c r="G33" s="403"/>
      <c r="H33" s="58">
        <v>0.54166666666666663</v>
      </c>
      <c r="I33" s="86" t="s">
        <v>278</v>
      </c>
      <c r="J33" s="64" t="str">
        <f>IF(ISBLANK(I33)," ",VLOOKUP(I33,'Ders Dağılım'!A$2:H$1071,2,0))</f>
        <v>Girişimcilik ve Yenilikçilik</v>
      </c>
      <c r="K33" s="64" t="str">
        <f>IF(ISBLANK(I33)," ",VLOOKUP(I33,'Ders Dağılım'!A$2:H$1071,8,0))</f>
        <v>Öğr. Gör. Neslihan YONDEMİR ÇALIŞKAN</v>
      </c>
      <c r="L33" s="303" t="s">
        <v>224</v>
      </c>
    </row>
    <row r="34" spans="1:12" x14ac:dyDescent="0.2">
      <c r="A34" s="403"/>
      <c r="B34" s="57">
        <v>0.58333333333333337</v>
      </c>
      <c r="C34" s="86" t="s">
        <v>272</v>
      </c>
      <c r="D34" s="64" t="str">
        <f>IF(ISBLANK(C34)," ",VLOOKUP(C34,'Ders Dağılım'!A$2:H$1071,2,0))</f>
        <v>Genel Ekonomi</v>
      </c>
      <c r="E34" s="64" t="str">
        <f>IF(ISBLANK(C34)," ",VLOOKUP(C34,'Ders Dağılım'!A$2:H$1071,8,0))</f>
        <v>Öğr. Gör. SEVAL ŞENGEZER</v>
      </c>
      <c r="F34" s="109" t="s">
        <v>231</v>
      </c>
      <c r="G34" s="403"/>
      <c r="H34" s="58">
        <v>0.58333333333333337</v>
      </c>
      <c r="I34" s="86" t="s">
        <v>278</v>
      </c>
      <c r="J34" s="64" t="str">
        <f>IF(ISBLANK(I34)," ",VLOOKUP(I34,'Ders Dağılım'!A$2:H$1071,2,0))</f>
        <v>Girişimcilik ve Yenilikçilik</v>
      </c>
      <c r="K34" s="64" t="str">
        <f>IF(ISBLANK(I34)," ",VLOOKUP(I34,'Ders Dağılım'!A$2:H$1071,8,0))</f>
        <v>Öğr. Gör. Neslihan YONDEMİR ÇALIŞKAN</v>
      </c>
      <c r="L34" s="303" t="s">
        <v>224</v>
      </c>
    </row>
    <row r="35" spans="1:12" x14ac:dyDescent="0.2">
      <c r="A35" s="403"/>
      <c r="B35" s="57">
        <v>0.625</v>
      </c>
      <c r="C35" s="86" t="s">
        <v>272</v>
      </c>
      <c r="D35" s="64" t="str">
        <f>IF(ISBLANK(C35)," ",VLOOKUP(C35,'Ders Dağılım'!A$2:H$1071,2,0))</f>
        <v>Genel Ekonomi</v>
      </c>
      <c r="E35" s="64" t="str">
        <f>IF(ISBLANK(C35)," ",VLOOKUP(C35,'Ders Dağılım'!A$2:H$1071,8,0))</f>
        <v>Öğr. Gör. SEVAL ŞENGEZER</v>
      </c>
      <c r="F35" s="109" t="s">
        <v>231</v>
      </c>
      <c r="G35" s="403"/>
      <c r="H35" s="58">
        <v>0.625</v>
      </c>
      <c r="I35" s="86"/>
      <c r="J35" s="64" t="str">
        <f>IF(ISBLANK(I35)," ",VLOOKUP(I35,'Ders Dağılım'!A$2:H$1071,2,0))</f>
        <v xml:space="preserve"> </v>
      </c>
      <c r="K35" s="64" t="str">
        <f>IF(ISBLANK(I35)," ",VLOOKUP(I35,'Ders Dağılım'!A$2:H$1071,8,0))</f>
        <v xml:space="preserve"> </v>
      </c>
      <c r="L35" s="303"/>
    </row>
    <row r="36" spans="1:12" ht="12" thickBot="1" x14ac:dyDescent="0.25">
      <c r="A36" s="408"/>
      <c r="B36" s="61">
        <v>0.66666666666666663</v>
      </c>
      <c r="C36" s="107"/>
      <c r="D36" s="65" t="str">
        <f>IF(ISBLANK(C36)," ",VLOOKUP(C36,'Ders Dağılım'!A$2:H$1071,2,0))</f>
        <v xml:space="preserve"> </v>
      </c>
      <c r="E36" s="65" t="str">
        <f>IF(ISBLANK(C36)," ",VLOOKUP(C36,'Ders Dağılım'!A$2:H$1071,8,0))</f>
        <v xml:space="preserve"> </v>
      </c>
      <c r="F36" s="110"/>
      <c r="G36" s="408"/>
      <c r="H36" s="62">
        <v>0.66666666666666663</v>
      </c>
      <c r="I36" s="107"/>
      <c r="J36" s="65" t="str">
        <f>IF(ISBLANK(I36)," ",VLOOKUP(I36,'Ders Dağılım'!A$2:H$1071,2,0))</f>
        <v xml:space="preserve"> </v>
      </c>
      <c r="K36" s="65" t="str">
        <f>IF(ISBLANK(I36)," ",VLOOKUP(I36,'Ders Dağılım'!A$2:H$1071,8,0))</f>
        <v xml:space="preserve"> </v>
      </c>
      <c r="L36" s="304"/>
    </row>
    <row r="37" spans="1:12" ht="12" customHeight="1" x14ac:dyDescent="0.2">
      <c r="A37" s="402" t="s">
        <v>8</v>
      </c>
      <c r="B37" s="55">
        <v>0.375</v>
      </c>
      <c r="C37" s="83"/>
      <c r="D37" s="63" t="str">
        <f>IF(ISBLANK(C37)," ",VLOOKUP(C37,'Ders Dağılım'!A$2:H$1071,2,0))</f>
        <v xml:space="preserve"> </v>
      </c>
      <c r="E37" s="63" t="str">
        <f>IF(ISBLANK(C37)," ",VLOOKUP(C37,'Ders Dağılım'!A$2:H$1071,8,0))</f>
        <v xml:space="preserve"> </v>
      </c>
      <c r="F37" s="108"/>
      <c r="G37" s="402" t="s">
        <v>8</v>
      </c>
      <c r="H37" s="56">
        <v>0.375</v>
      </c>
      <c r="I37" s="83"/>
      <c r="J37" s="63" t="str">
        <f>IF(ISBLANK(I37)," ",VLOOKUP(I37,'Ders Dağılım'!A$2:H$1071,2,0))</f>
        <v xml:space="preserve"> </v>
      </c>
      <c r="K37" s="63" t="str">
        <f>IF(ISBLANK(I37)," ",VLOOKUP(I37,'Ders Dağılım'!A$2:H$1071,8,0))</f>
        <v xml:space="preserve"> </v>
      </c>
      <c r="L37" s="302"/>
    </row>
    <row r="38" spans="1:12" x14ac:dyDescent="0.2">
      <c r="A38" s="403"/>
      <c r="B38" s="57">
        <v>0.41319444444444442</v>
      </c>
      <c r="C38" s="86"/>
      <c r="D38" s="64" t="str">
        <f>IF(ISBLANK(C38)," ",VLOOKUP(C38,'Ders Dağılım'!A$2:H$1071,2,0))</f>
        <v xml:space="preserve"> </v>
      </c>
      <c r="E38" s="64" t="str">
        <f>IF(ISBLANK(C38)," ",VLOOKUP(C38,'Ders Dağılım'!A$2:H$1071,8,0))</f>
        <v xml:space="preserve"> </v>
      </c>
      <c r="F38" s="109"/>
      <c r="G38" s="403"/>
      <c r="H38" s="58">
        <v>0.41319444444444442</v>
      </c>
      <c r="I38" s="86"/>
      <c r="J38" s="64" t="str">
        <f>IF(ISBLANK(I38)," ",VLOOKUP(I38,'Ders Dağılım'!A$2:H$1071,2,0))</f>
        <v xml:space="preserve"> </v>
      </c>
      <c r="K38" s="64" t="str">
        <f>IF(ISBLANK(I38)," ",VLOOKUP(I38,'Ders Dağılım'!A$2:H$1071,8,0))</f>
        <v xml:space="preserve"> </v>
      </c>
      <c r="L38" s="303"/>
    </row>
    <row r="39" spans="1:12" x14ac:dyDescent="0.2">
      <c r="A39" s="403"/>
      <c r="B39" s="57">
        <v>0.4513888888888889</v>
      </c>
      <c r="C39" s="86"/>
      <c r="D39" s="64" t="str">
        <f>IF(ISBLANK(C39)," ",VLOOKUP(C39,'Ders Dağılım'!A$2:H$1071,2,0))</f>
        <v xml:space="preserve"> </v>
      </c>
      <c r="E39" s="64" t="str">
        <f>IF(ISBLANK(C39)," ",VLOOKUP(C39,'Ders Dağılım'!A$2:H$1071,8,0))</f>
        <v xml:space="preserve"> </v>
      </c>
      <c r="F39" s="109"/>
      <c r="G39" s="403"/>
      <c r="H39" s="58">
        <v>0.4513888888888889</v>
      </c>
      <c r="I39" s="86"/>
      <c r="J39" s="64" t="str">
        <f>IF(ISBLANK(I39)," ",VLOOKUP(I39,'Ders Dağılım'!A$2:H$1071,2,0))</f>
        <v xml:space="preserve"> </v>
      </c>
      <c r="K39" s="64" t="str">
        <f>IF(ISBLANK(I39)," ",VLOOKUP(I39,'Ders Dağılım'!A$2:H$1071,8,0))</f>
        <v xml:space="preserve"> </v>
      </c>
      <c r="L39" s="303"/>
    </row>
    <row r="40" spans="1:12" x14ac:dyDescent="0.2">
      <c r="A40" s="403"/>
      <c r="B40" s="57">
        <v>0.48958333333333331</v>
      </c>
      <c r="C40" s="86" t="s">
        <v>270</v>
      </c>
      <c r="D40" s="64" t="str">
        <f>IF(ISBLANK(C40)," ",VLOOKUP(C40,'Ders Dağılım'!A$2:H$1071,2,0))</f>
        <v>Sigortacılığa Giriş</v>
      </c>
      <c r="E40" s="64" t="str">
        <f>IF(ISBLANK(C40)," ",VLOOKUP(C40,'Ders Dağılım'!A$2:H$1071,8,0))</f>
        <v>Öğr. Gör. Elif ATAMAN ERDOĞDU</v>
      </c>
      <c r="F40" s="109" t="s">
        <v>226</v>
      </c>
      <c r="G40" s="403"/>
      <c r="H40" s="58">
        <v>0.48958333333333331</v>
      </c>
      <c r="I40" s="86"/>
      <c r="J40" s="64" t="str">
        <f>IF(ISBLANK(I40)," ",VLOOKUP(I40,'Ders Dağılım'!A$2:H$1071,2,0))</f>
        <v xml:space="preserve"> </v>
      </c>
      <c r="K40" s="64" t="str">
        <f>IF(ISBLANK(I40)," ",VLOOKUP(I40,'Ders Dağılım'!A$2:H$1071,8,0))</f>
        <v xml:space="preserve"> </v>
      </c>
      <c r="L40" s="303"/>
    </row>
    <row r="41" spans="1:12" x14ac:dyDescent="0.2">
      <c r="A41" s="403"/>
      <c r="B41" s="57">
        <v>0.54166666666666663</v>
      </c>
      <c r="C41" s="86" t="s">
        <v>270</v>
      </c>
      <c r="D41" s="64" t="str">
        <f>IF(ISBLANK(C41)," ",VLOOKUP(C41,'Ders Dağılım'!A$2:H$1071,2,0))</f>
        <v>Sigortacılığa Giriş</v>
      </c>
      <c r="E41" s="64" t="str">
        <f>IF(ISBLANK(C41)," ",VLOOKUP(C41,'Ders Dağılım'!A$2:H$1071,8,0))</f>
        <v>Öğr. Gör. Elif ATAMAN ERDOĞDU</v>
      </c>
      <c r="F41" s="109" t="s">
        <v>226</v>
      </c>
      <c r="G41" s="403"/>
      <c r="H41" s="58">
        <v>0.54166666666666663</v>
      </c>
      <c r="I41" s="86"/>
      <c r="J41" s="64" t="str">
        <f>IF(ISBLANK(I41)," ",VLOOKUP(I41,'Ders Dağılım'!A$2:H$1071,2,0))</f>
        <v xml:space="preserve"> </v>
      </c>
      <c r="K41" s="64" t="str">
        <f>IF(ISBLANK(I41)," ",VLOOKUP(I41,'Ders Dağılım'!A$2:H$1071,8,0))</f>
        <v xml:space="preserve"> </v>
      </c>
      <c r="L41" s="303"/>
    </row>
    <row r="42" spans="1:12" x14ac:dyDescent="0.2">
      <c r="A42" s="403"/>
      <c r="B42" s="57">
        <v>0.58333333333333337</v>
      </c>
      <c r="C42" s="86" t="s">
        <v>270</v>
      </c>
      <c r="D42" s="64" t="str">
        <f>IF(ISBLANK(C42)," ",VLOOKUP(C42,'Ders Dağılım'!A$2:H$1071,2,0))</f>
        <v>Sigortacılığa Giriş</v>
      </c>
      <c r="E42" s="64" t="str">
        <f>IF(ISBLANK(C42)," ",VLOOKUP(C42,'Ders Dağılım'!A$2:H$1071,8,0))</f>
        <v>Öğr. Gör. Elif ATAMAN ERDOĞDU</v>
      </c>
      <c r="F42" s="109" t="s">
        <v>226</v>
      </c>
      <c r="G42" s="403"/>
      <c r="H42" s="58">
        <v>0.58333333333333337</v>
      </c>
      <c r="I42" s="86"/>
      <c r="J42" s="64" t="str">
        <f>IF(ISBLANK(I42)," ",VLOOKUP(I42,'Ders Dağılım'!A$2:H$1071,2,0))</f>
        <v xml:space="preserve"> </v>
      </c>
      <c r="K42" s="64" t="str">
        <f>IF(ISBLANK(I42)," ",VLOOKUP(I42,'Ders Dağılım'!A$2:H$1071,8,0))</f>
        <v xml:space="preserve"> </v>
      </c>
      <c r="L42" s="303"/>
    </row>
    <row r="43" spans="1:12" x14ac:dyDescent="0.2">
      <c r="A43" s="403"/>
      <c r="B43" s="57">
        <v>0.625</v>
      </c>
      <c r="C43" s="86"/>
      <c r="D43" s="64" t="str">
        <f>IF(ISBLANK(C43)," ",VLOOKUP(C43,'Ders Dağılım'!A$2:H$1071,2,0))</f>
        <v xml:space="preserve"> </v>
      </c>
      <c r="E43" s="64" t="str">
        <f>IF(ISBLANK(C43)," ",VLOOKUP(C43,'Ders Dağılım'!A$2:H$1071,8,0))</f>
        <v xml:space="preserve"> </v>
      </c>
      <c r="F43" s="109"/>
      <c r="G43" s="403"/>
      <c r="H43" s="58">
        <v>0.625</v>
      </c>
      <c r="I43" s="86"/>
      <c r="J43" s="64" t="str">
        <f>IF(ISBLANK(I43)," ",VLOOKUP(I43,'Ders Dağılım'!A$2:H$1071,2,0))</f>
        <v xml:space="preserve"> </v>
      </c>
      <c r="K43" s="64" t="str">
        <f>IF(ISBLANK(I43)," ",VLOOKUP(I43,'Ders Dağılım'!A$2:H$1071,8,0))</f>
        <v xml:space="preserve"> </v>
      </c>
      <c r="L43" s="303"/>
    </row>
    <row r="44" spans="1:12" ht="12" thickBot="1" x14ac:dyDescent="0.25">
      <c r="A44" s="408"/>
      <c r="B44" s="61">
        <v>0.66666666666666663</v>
      </c>
      <c r="C44" s="107"/>
      <c r="D44" s="65" t="str">
        <f>IF(ISBLANK(C44)," ",VLOOKUP(C44,'Ders Dağılım'!A$2:H$1071,2,0))</f>
        <v xml:space="preserve"> </v>
      </c>
      <c r="E44" s="65" t="str">
        <f>IF(ISBLANK(C44)," ",VLOOKUP(C44,'Ders Dağılım'!A$2:H$1071,8,0))</f>
        <v xml:space="preserve"> </v>
      </c>
      <c r="F44" s="110"/>
      <c r="G44" s="408"/>
      <c r="H44" s="62">
        <v>0.66666666666666663</v>
      </c>
      <c r="I44" s="107"/>
      <c r="J44" s="65" t="str">
        <f>IF(ISBLANK(I44)," ",VLOOKUP(I44,'Ders Dağılım'!A$2:H$1071,2,0))</f>
        <v xml:space="preserve"> </v>
      </c>
      <c r="K44" s="65" t="str">
        <f>IF(ISBLANK(I44)," ",VLOOKUP(I44,'Ders Dağılım'!A$2:H$1071,8,0))</f>
        <v xml:space="preserve"> </v>
      </c>
      <c r="L44" s="305"/>
    </row>
  </sheetData>
  <sheetProtection password="CA08" sheet="1" objects="1" scenarios="1"/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F31" sqref="F31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16.42578125" style="48" customWidth="1"/>
    <col min="5" max="5" width="25.2851562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06" customWidth="1"/>
    <col min="10" max="10" width="24.42578125" style="48" customWidth="1"/>
    <col min="11" max="11" width="29.5703125" style="48" customWidth="1"/>
    <col min="12" max="12" width="5.7109375" style="106" customWidth="1"/>
    <col min="13" max="16384" width="9.140625" style="48"/>
  </cols>
  <sheetData>
    <row r="1" spans="1:12" ht="12.75" x14ac:dyDescent="0.2">
      <c r="A1" s="410" t="str">
        <f>CONCATENATE('Ders Dağılım'!K1," ÖĞRETİM YILI ",'Ders Dağılım'!K2," YARIYILI")</f>
        <v>2024-2025 ÖĞRETİM YILI GÜZ YARIYILI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2.75" x14ac:dyDescent="0.2">
      <c r="A2" s="410" t="str">
        <f>CONCATENATE('Ders Dağılım'!J5," İ.Ö. HAFTALIK DERS PROGRAMI")</f>
        <v>BANKA VE SİGORTACILIK PROGRAMI İ.Ö. HAFTALIK DERS PROGRAMI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02" t="s">
        <v>4</v>
      </c>
      <c r="B5" s="327">
        <v>0.375</v>
      </c>
      <c r="C5" s="340" t="s">
        <v>265</v>
      </c>
      <c r="D5" s="64" t="str">
        <f>IF(ISBLANK(C5)," ",VLOOKUP(C5,'Ders Dağılım'!A$2:I$1071,2,0))</f>
        <v>Genel Muhasebe I</v>
      </c>
      <c r="E5" s="64" t="str">
        <f>IF(ISBLANK(C5)," ",VLOOKUP(C5,'Ders Dağılım'!A$2:I$1071,9,0))</f>
        <v>Öğr. Gör. ABDULKADİR ERYILMAZ</v>
      </c>
      <c r="F5" s="349" t="s">
        <v>229</v>
      </c>
      <c r="G5" s="406" t="s">
        <v>4</v>
      </c>
      <c r="H5" s="57">
        <v>0.625</v>
      </c>
      <c r="I5" s="86" t="s">
        <v>278</v>
      </c>
      <c r="J5" s="64" t="str">
        <f>IF(ISBLANK(I5)," ",VLOOKUP(I5,'Ders Dağılım'!A$2:H$1071,2,0))</f>
        <v>Girişimcilik ve Yenilikçilik</v>
      </c>
      <c r="K5" s="64" t="str">
        <f>IF(ISBLANK(I5)," ",VLOOKUP(I5,'Ders Dağılım'!A$2:I$1071,9,0))</f>
        <v>Öğr. Gör. Neslihan YONDEMİR ÇALIŞKAN</v>
      </c>
      <c r="L5" s="109" t="s">
        <v>226</v>
      </c>
    </row>
    <row r="6" spans="1:12" x14ac:dyDescent="0.2">
      <c r="A6" s="403"/>
      <c r="B6" s="329">
        <v>0.41319444444444442</v>
      </c>
      <c r="C6" s="340" t="s">
        <v>265</v>
      </c>
      <c r="D6" s="64" t="str">
        <f>IF(ISBLANK(C6)," ",VLOOKUP(C6,'Ders Dağılım'!A$2:I$1071,2,0))</f>
        <v>Genel Muhasebe I</v>
      </c>
      <c r="E6" s="64" t="str">
        <f>IF(ISBLANK(C6)," ",VLOOKUP(C6,'Ders Dağılım'!A$2:I$1071,9,0))</f>
        <v>Öğr. Gör. ABDULKADİR ERYILMAZ</v>
      </c>
      <c r="F6" s="350" t="s">
        <v>229</v>
      </c>
      <c r="G6" s="406"/>
      <c r="H6" s="57">
        <v>0.66666666666666663</v>
      </c>
      <c r="I6" s="86" t="s">
        <v>278</v>
      </c>
      <c r="J6" s="64" t="str">
        <f>IF(ISBLANK(I6)," ",VLOOKUP(I6,'Ders Dağılım'!A$2:H$1071,2,0))</f>
        <v>Girişimcilik ve Yenilikçilik</v>
      </c>
      <c r="K6" s="64" t="str">
        <f>IF(ISBLANK(I6)," ",VLOOKUP(I6,'Ders Dağılım'!A$2:I$1071,9,0))</f>
        <v>Öğr. Gör. Neslihan YONDEMİR ÇALIŞKAN</v>
      </c>
      <c r="L6" s="109" t="s">
        <v>226</v>
      </c>
    </row>
    <row r="7" spans="1:12" x14ac:dyDescent="0.2">
      <c r="A7" s="403"/>
      <c r="B7" s="329">
        <v>0.4513888888888889</v>
      </c>
      <c r="C7" s="340" t="s">
        <v>265</v>
      </c>
      <c r="D7" s="64" t="str">
        <f>IF(ISBLANK(C7)," ",VLOOKUP(C7,'Ders Dağılım'!A$2:I$1071,2,0))</f>
        <v>Genel Muhasebe I</v>
      </c>
      <c r="E7" s="64" t="str">
        <f>IF(ISBLANK(C7)," ",VLOOKUP(C7,'Ders Dağılım'!A$2:I$1071,9,0))</f>
        <v>Öğr. Gör. ABDULKADİR ERYILMAZ</v>
      </c>
      <c r="F7" s="350" t="s">
        <v>229</v>
      </c>
      <c r="G7" s="406"/>
      <c r="H7" s="57">
        <v>0.70833333333333304</v>
      </c>
      <c r="I7" s="86" t="s">
        <v>274</v>
      </c>
      <c r="J7" s="64" t="str">
        <f>IF(ISBLANK(I7)," ",VLOOKUP(I7,'Ders Dağılım'!A$2:H$1071,2,0))</f>
        <v>Mali Tablolar ve Kredi Analizi</v>
      </c>
      <c r="K7" s="64" t="str">
        <f>IF(ISBLANK(I7)," ",VLOOKUP(I7,'Ders Dağılım'!A$2:I$1071,9,0))</f>
        <v>Öğr. Gör. TUNAHAN BİLGİN</v>
      </c>
      <c r="L7" s="109" t="s">
        <v>226</v>
      </c>
    </row>
    <row r="8" spans="1:12" x14ac:dyDescent="0.2">
      <c r="A8" s="403"/>
      <c r="B8" s="329">
        <v>0.48958333333333331</v>
      </c>
      <c r="C8" s="340" t="s">
        <v>265</v>
      </c>
      <c r="D8" s="64" t="str">
        <f>IF(ISBLANK(C8)," ",VLOOKUP(C8,'Ders Dağılım'!A$2:I$1071,2,0))</f>
        <v>Genel Muhasebe I</v>
      </c>
      <c r="E8" s="64" t="str">
        <f>IF(ISBLANK(C8)," ",VLOOKUP(C8,'Ders Dağılım'!A$2:I$1071,9,0))</f>
        <v>Öğr. Gör. ABDULKADİR ERYILMAZ</v>
      </c>
      <c r="F8" s="350" t="s">
        <v>229</v>
      </c>
      <c r="G8" s="406"/>
      <c r="H8" s="57">
        <v>0.75</v>
      </c>
      <c r="I8" s="86" t="s">
        <v>274</v>
      </c>
      <c r="J8" s="64" t="str">
        <f>IF(ISBLANK(I8)," ",VLOOKUP(I8,'Ders Dağılım'!A$2:H$1071,2,0))</f>
        <v>Mali Tablolar ve Kredi Analizi</v>
      </c>
      <c r="K8" s="64" t="str">
        <f>IF(ISBLANK(I8)," ",VLOOKUP(I8,'Ders Dağılım'!A$2:I$1071,9,0))</f>
        <v>Öğr. Gör. TUNAHAN BİLGİN</v>
      </c>
      <c r="L8" s="109" t="s">
        <v>226</v>
      </c>
    </row>
    <row r="9" spans="1:12" x14ac:dyDescent="0.2">
      <c r="A9" s="403"/>
      <c r="B9" s="329">
        <v>0.54166666666666663</v>
      </c>
      <c r="C9" s="340" t="s">
        <v>267</v>
      </c>
      <c r="D9" s="64" t="str">
        <f>IF(ISBLANK(C9)," ",VLOOKUP(C9,'Ders Dağılım'!A$2:I$1071,2,0))</f>
        <v>Ofis Programları</v>
      </c>
      <c r="E9" s="64" t="str">
        <f>IF(ISBLANK(C9)," ",VLOOKUP(C9,'Ders Dağılım'!A$2:I$1071,9,0))</f>
        <v>Öğr. Gör. SERKAN VARAN</v>
      </c>
      <c r="F9" s="350" t="s">
        <v>222</v>
      </c>
      <c r="G9" s="406"/>
      <c r="H9" s="57">
        <v>0.79166666666666696</v>
      </c>
      <c r="I9" s="86" t="s">
        <v>274</v>
      </c>
      <c r="J9" s="64" t="str">
        <f>IF(ISBLANK(I9)," ",VLOOKUP(I9,'Ders Dağılım'!A$2:H$1071,2,0))</f>
        <v>Mali Tablolar ve Kredi Analizi</v>
      </c>
      <c r="K9" s="64" t="str">
        <f>IF(ISBLANK(I9)," ",VLOOKUP(I9,'Ders Dağılım'!A$2:I$1071,9,0))</f>
        <v>Öğr. Gör. TUNAHAN BİLGİN</v>
      </c>
      <c r="L9" s="109" t="s">
        <v>226</v>
      </c>
    </row>
    <row r="10" spans="1:12" x14ac:dyDescent="0.2">
      <c r="A10" s="403"/>
      <c r="B10" s="329">
        <v>0.58333333333333337</v>
      </c>
      <c r="C10" s="340" t="s">
        <v>267</v>
      </c>
      <c r="D10" s="64" t="str">
        <f>IF(ISBLANK(C10)," ",VLOOKUP(C10,'Ders Dağılım'!A$2:I$1071,2,0))</f>
        <v>Ofis Programları</v>
      </c>
      <c r="E10" s="64" t="str">
        <f>IF(ISBLANK(C10)," ",VLOOKUP(C10,'Ders Dağılım'!A$2:I$1071,9,0))</f>
        <v>Öğr. Gör. SERKAN VARAN</v>
      </c>
      <c r="F10" s="350" t="s">
        <v>222</v>
      </c>
      <c r="G10" s="406"/>
      <c r="H10" s="57">
        <v>0.83333333333333304</v>
      </c>
      <c r="I10" s="86" t="s">
        <v>274</v>
      </c>
      <c r="J10" s="64" t="str">
        <f>IF(ISBLANK(I10)," ",VLOOKUP(I10,'Ders Dağılım'!A$2:H$1071,2,0))</f>
        <v>Mali Tablolar ve Kredi Analizi</v>
      </c>
      <c r="K10" s="64" t="str">
        <f>IF(ISBLANK(I10)," ",VLOOKUP(I10,'Ders Dağılım'!A$2:I$1071,9,0))</f>
        <v>Öğr. Gör. TUNAHAN BİLGİN</v>
      </c>
      <c r="L10" s="109" t="s">
        <v>226</v>
      </c>
    </row>
    <row r="11" spans="1:12" x14ac:dyDescent="0.2">
      <c r="A11" s="403"/>
      <c r="B11" s="329">
        <v>0.625</v>
      </c>
      <c r="C11" s="340" t="s">
        <v>267</v>
      </c>
      <c r="D11" s="64" t="str">
        <f>IF(ISBLANK(C11)," ",VLOOKUP(C11,'Ders Dağılım'!A$2:I$1071,2,0))</f>
        <v>Ofis Programları</v>
      </c>
      <c r="E11" s="64" t="str">
        <f>IF(ISBLANK(C11)," ",VLOOKUP(C11,'Ders Dağılım'!A$2:I$1071,9,0))</f>
        <v>Öğr. Gör. SERKAN VARAN</v>
      </c>
      <c r="F11" s="350" t="s">
        <v>222</v>
      </c>
      <c r="G11" s="406"/>
      <c r="H11" s="57">
        <v>0.875</v>
      </c>
      <c r="I11" s="86"/>
      <c r="J11" s="64" t="str">
        <f>IF(ISBLANK(I11)," ",VLOOKUP(I11,'Ders Dağılım'!A$2:H$1071,2,0))</f>
        <v xml:space="preserve"> </v>
      </c>
      <c r="K11" s="64" t="str">
        <f>IF(ISBLANK(I11)," ",VLOOKUP(I11,'Ders Dağılım'!A$2:I$1071,9,0))</f>
        <v xml:space="preserve"> </v>
      </c>
      <c r="L11" s="109"/>
    </row>
    <row r="12" spans="1:12" ht="12" thickBot="1" x14ac:dyDescent="0.25">
      <c r="A12" s="404"/>
      <c r="B12" s="331">
        <v>0.66666666666666663</v>
      </c>
      <c r="C12" s="348"/>
      <c r="D12" s="65" t="str">
        <f>IF(ISBLANK(C12)," ",VLOOKUP(C12,'Ders Dağılım'!A$2:I$1071,2,0))</f>
        <v xml:space="preserve"> </v>
      </c>
      <c r="E12" s="65" t="str">
        <f>IF(ISBLANK(C12)," ",VLOOKUP(C12,'Ders Dağılım'!A$2:I$1071,9,0))</f>
        <v xml:space="preserve"> </v>
      </c>
      <c r="F12" s="65"/>
      <c r="G12" s="409"/>
      <c r="H12" s="61">
        <v>0.91666666666666596</v>
      </c>
      <c r="I12" s="107"/>
      <c r="J12" s="65" t="str">
        <f>IF(ISBLANK(I12)," ",VLOOKUP(I12,'Ders Dağılım'!A$2:H$1071,2,0))</f>
        <v xml:space="preserve"> </v>
      </c>
      <c r="K12" s="65" t="str">
        <f>IF(ISBLANK(I12)," ",VLOOKUP(I12,'Ders Dağılım'!A$2:I$1071,9,0))</f>
        <v xml:space="preserve"> </v>
      </c>
      <c r="L12" s="110"/>
    </row>
    <row r="13" spans="1:12" ht="12" customHeight="1" x14ac:dyDescent="0.2">
      <c r="A13" s="403" t="s">
        <v>5</v>
      </c>
      <c r="B13" s="327">
        <v>0.375</v>
      </c>
      <c r="C13" s="340" t="s">
        <v>273</v>
      </c>
      <c r="D13" s="311" t="str">
        <f>IF(ISBLANK(C13)," ",VLOOKUP(C13,'Ders Dağılım'!A$2:I$1071,2,0))</f>
        <v>Temel Hukuk</v>
      </c>
      <c r="E13" s="311" t="str">
        <f>IF(ISBLANK(C13)," ",VLOOKUP(C13,'Ders Dağılım'!A$2:I$1071,9,0))</f>
        <v>Öğr. Gör. Dr. M. Selçuk ÖZKAN</v>
      </c>
      <c r="F13" s="350" t="s">
        <v>226</v>
      </c>
      <c r="G13" s="412" t="s">
        <v>5</v>
      </c>
      <c r="H13" s="309">
        <v>0.625</v>
      </c>
      <c r="I13" s="310" t="s">
        <v>279</v>
      </c>
      <c r="J13" s="311" t="str">
        <f>IF(ISBLANK(I13)," ",VLOOKUP(I13,'Ders Dağılım'!A$2:H$1071,2,0))</f>
        <v>Yatırım Analizi ve Portföy Yönetimi</v>
      </c>
      <c r="K13" s="311" t="str">
        <f>IF(ISBLANK(I13)," ",VLOOKUP(I13,'Ders Dağılım'!A$2:I$1071,9,0))</f>
        <v>Öğr. Gör. Dr. Azize Zehra ÇELENLİ BAŞARAN</v>
      </c>
      <c r="L13" s="312" t="s">
        <v>221</v>
      </c>
    </row>
    <row r="14" spans="1:12" x14ac:dyDescent="0.2">
      <c r="A14" s="403"/>
      <c r="B14" s="329">
        <v>0.41319444444444442</v>
      </c>
      <c r="C14" s="340" t="s">
        <v>273</v>
      </c>
      <c r="D14" s="64" t="str">
        <f>IF(ISBLANK(C14)," ",VLOOKUP(C14,'Ders Dağılım'!A$2:I$1071,2,0))</f>
        <v>Temel Hukuk</v>
      </c>
      <c r="E14" s="64" t="str">
        <f>IF(ISBLANK(C14)," ",VLOOKUP(C14,'Ders Dağılım'!A$2:I$1071,9,0))</f>
        <v>Öğr. Gör. Dr. M. Selçuk ÖZKAN</v>
      </c>
      <c r="F14" s="350" t="s">
        <v>226</v>
      </c>
      <c r="G14" s="406"/>
      <c r="H14" s="57">
        <v>0.66666666666666663</v>
      </c>
      <c r="I14" s="86" t="s">
        <v>279</v>
      </c>
      <c r="J14" s="64" t="str">
        <f>IF(ISBLANK(I14)," ",VLOOKUP(I14,'Ders Dağılım'!A$2:H$1071,2,0))</f>
        <v>Yatırım Analizi ve Portföy Yönetimi</v>
      </c>
      <c r="K14" s="64" t="str">
        <f>IF(ISBLANK(I14)," ",VLOOKUP(I14,'Ders Dağılım'!A$2:I$1071,9,0))</f>
        <v>Öğr. Gör. Dr. Azize Zehra ÇELENLİ BAŞARAN</v>
      </c>
      <c r="L14" s="109" t="s">
        <v>221</v>
      </c>
    </row>
    <row r="15" spans="1:12" x14ac:dyDescent="0.2">
      <c r="A15" s="403"/>
      <c r="B15" s="329">
        <v>0.4513888888888889</v>
      </c>
      <c r="C15" s="340" t="s">
        <v>262</v>
      </c>
      <c r="D15" s="64" t="str">
        <f>IF(ISBLANK(C15)," ",VLOOKUP(C15,'Ders Dağılım'!A$2:I$1071,2,0))</f>
        <v>Genel İşletme</v>
      </c>
      <c r="E15" s="64" t="str">
        <f>IF(ISBLANK(C15)," ",VLOOKUP(C15,'Ders Dağılım'!A$2:I$1071,9,0))</f>
        <v>Öğr. Gör. Ömer YILMAZ</v>
      </c>
      <c r="F15" s="350" t="s">
        <v>221</v>
      </c>
      <c r="G15" s="406"/>
      <c r="H15" s="57">
        <v>0.70833333333333304</v>
      </c>
      <c r="I15" s="86" t="s">
        <v>281</v>
      </c>
      <c r="J15" s="64" t="str">
        <f>IF(ISBLANK(I15)," ",VLOOKUP(I15,'Ders Dağılım'!A$2:H$1071,2,0))</f>
        <v>BES ve Hayat Sigortaları</v>
      </c>
      <c r="K15" s="64" t="str">
        <f>IF(ISBLANK(I15)," ",VLOOKUP(I15,'Ders Dağılım'!A$2:I$1071,9,0))</f>
        <v>Öğr. Gör. ABDULKADİR ERYILMAZ</v>
      </c>
      <c r="L15" s="109" t="s">
        <v>219</v>
      </c>
    </row>
    <row r="16" spans="1:12" x14ac:dyDescent="0.2">
      <c r="A16" s="403"/>
      <c r="B16" s="329">
        <v>0.48958333333333331</v>
      </c>
      <c r="C16" s="340" t="s">
        <v>262</v>
      </c>
      <c r="D16" s="64" t="str">
        <f>IF(ISBLANK(C16)," ",VLOOKUP(C16,'Ders Dağılım'!A$2:I$1071,2,0))</f>
        <v>Genel İşletme</v>
      </c>
      <c r="E16" s="64" t="str">
        <f>IF(ISBLANK(C16)," ",VLOOKUP(C16,'Ders Dağılım'!A$2:I$1071,9,0))</f>
        <v>Öğr. Gör. Ömer YILMAZ</v>
      </c>
      <c r="F16" s="350" t="s">
        <v>221</v>
      </c>
      <c r="G16" s="406"/>
      <c r="H16" s="57">
        <v>0.75</v>
      </c>
      <c r="I16" s="86" t="s">
        <v>281</v>
      </c>
      <c r="J16" s="64" t="str">
        <f>IF(ISBLANK(I16)," ",VLOOKUP(I16,'Ders Dağılım'!A$2:H$1071,2,0))</f>
        <v>BES ve Hayat Sigortaları</v>
      </c>
      <c r="K16" s="64" t="str">
        <f>IF(ISBLANK(I16)," ",VLOOKUP(I16,'Ders Dağılım'!A$2:I$1071,9,0))</f>
        <v>Öğr. Gör. ABDULKADİR ERYILMAZ</v>
      </c>
      <c r="L16" s="109" t="s">
        <v>219</v>
      </c>
    </row>
    <row r="17" spans="1:12" x14ac:dyDescent="0.2">
      <c r="A17" s="403"/>
      <c r="B17" s="329">
        <v>0.54166666666666663</v>
      </c>
      <c r="C17" s="340" t="s">
        <v>266</v>
      </c>
      <c r="D17" s="64" t="str">
        <f>IF(ISBLANK(C17)," ",VLOOKUP(C17,'Ders Dağılım'!A$2:I$1071,2,0))</f>
        <v>İş Sağlığı ve Güvenliği</v>
      </c>
      <c r="E17" s="64" t="str">
        <f>IF(ISBLANK(C17)," ",VLOOKUP(C17,'Ders Dağılım'!A$2:I$1071,9,0))</f>
        <v>Öğr. Gör. ASLI TOSYALI</v>
      </c>
      <c r="F17" s="350" t="s">
        <v>231</v>
      </c>
      <c r="G17" s="406"/>
      <c r="H17" s="57">
        <v>0.79166666666666696</v>
      </c>
      <c r="I17" s="196"/>
      <c r="J17" s="64" t="str">
        <f>IF(ISBLANK(I17)," ",VLOOKUP(I17,'Ders Dağılım'!A$2:H$1071,2,0))</f>
        <v xml:space="preserve"> </v>
      </c>
      <c r="K17" s="64" t="str">
        <f>IF(ISBLANK(I17)," ",VLOOKUP(I17,'Ders Dağılım'!A$2:I$1071,9,0))</f>
        <v xml:space="preserve"> </v>
      </c>
      <c r="L17" s="109"/>
    </row>
    <row r="18" spans="1:12" x14ac:dyDescent="0.2">
      <c r="A18" s="403"/>
      <c r="B18" s="329">
        <v>0.58333333333333337</v>
      </c>
      <c r="C18" s="340" t="s">
        <v>266</v>
      </c>
      <c r="D18" s="64" t="str">
        <f>IF(ISBLANK(C18)," ",VLOOKUP(C18,'Ders Dağılım'!A$2:I$1071,2,0))</f>
        <v>İş Sağlığı ve Güvenliği</v>
      </c>
      <c r="E18" s="64" t="str">
        <f>IF(ISBLANK(C18)," ",VLOOKUP(C18,'Ders Dağılım'!A$2:I$1071,9,0))</f>
        <v>Öğr. Gör. ASLI TOSYALI</v>
      </c>
      <c r="F18" s="350" t="s">
        <v>231</v>
      </c>
      <c r="G18" s="406"/>
      <c r="H18" s="57">
        <v>0.83333333333333304</v>
      </c>
      <c r="I18" s="196"/>
      <c r="J18" s="64" t="str">
        <f>IF(ISBLANK(I18)," ",VLOOKUP(I18,'Ders Dağılım'!A$2:H$1071,2,0))</f>
        <v xml:space="preserve"> </v>
      </c>
      <c r="K18" s="64" t="str">
        <f>IF(ISBLANK(I18)," ",VLOOKUP(I18,'Ders Dağılım'!A$2:I$1071,9,0))</f>
        <v xml:space="preserve"> </v>
      </c>
      <c r="L18" s="109"/>
    </row>
    <row r="19" spans="1:12" x14ac:dyDescent="0.2">
      <c r="A19" s="403"/>
      <c r="B19" s="329">
        <v>0.625</v>
      </c>
      <c r="C19" s="340"/>
      <c r="D19" s="64" t="str">
        <f>IF(ISBLANK(C19)," ",VLOOKUP(C19,'Ders Dağılım'!A$2:I$1071,2,0))</f>
        <v xml:space="preserve"> </v>
      </c>
      <c r="E19" s="64" t="str">
        <f>IF(ISBLANK(C19)," ",VLOOKUP(C19,'Ders Dağılım'!A$2:I$1071,9,0))</f>
        <v xml:space="preserve"> </v>
      </c>
      <c r="F19" s="307"/>
      <c r="G19" s="406"/>
      <c r="H19" s="57">
        <v>0.875</v>
      </c>
      <c r="I19" s="86"/>
      <c r="J19" s="64" t="str">
        <f>IF(ISBLANK(I19)," ",VLOOKUP(I19,'Ders Dağılım'!A$2:H$1071,2,0))</f>
        <v xml:space="preserve"> </v>
      </c>
      <c r="K19" s="64" t="str">
        <f>IF(ISBLANK(I19)," ",VLOOKUP(I19,'Ders Dağılım'!A$2:I$1071,9,0))</f>
        <v xml:space="preserve"> </v>
      </c>
      <c r="L19" s="109"/>
    </row>
    <row r="20" spans="1:12" ht="12" thickBot="1" x14ac:dyDescent="0.25">
      <c r="A20" s="408"/>
      <c r="B20" s="331">
        <v>0.66666666666666663</v>
      </c>
      <c r="C20" s="348"/>
      <c r="D20" s="65" t="str">
        <f>IF(ISBLANK(C20)," ",VLOOKUP(C20,'Ders Dağılım'!A$2:I$1071,2,0))</f>
        <v xml:space="preserve"> </v>
      </c>
      <c r="E20" s="65" t="str">
        <f>IF(ISBLANK(C20)," ",VLOOKUP(C20,'Ders Dağılım'!A$2:I$1071,9,0))</f>
        <v xml:space="preserve"> </v>
      </c>
      <c r="F20" s="65"/>
      <c r="G20" s="409"/>
      <c r="H20" s="61">
        <v>0.91666666666666596</v>
      </c>
      <c r="I20" s="107"/>
      <c r="J20" s="65" t="str">
        <f>IF(ISBLANK(I20)," ",VLOOKUP(I20,'Ders Dağılım'!A$2:H$1071,2,0))</f>
        <v xml:space="preserve"> </v>
      </c>
      <c r="K20" s="65" t="str">
        <f>IF(ISBLANK(I20)," ",VLOOKUP(I20,'Ders Dağılım'!A$2:I$1071,9,0))</f>
        <v xml:space="preserve"> </v>
      </c>
      <c r="L20" s="110"/>
    </row>
    <row r="21" spans="1:12" ht="12" customHeight="1" x14ac:dyDescent="0.2">
      <c r="A21" s="415" t="s">
        <v>6</v>
      </c>
      <c r="B21" s="327">
        <v>0.375</v>
      </c>
      <c r="C21" s="337" t="s">
        <v>264</v>
      </c>
      <c r="D21" s="311" t="str">
        <f>IF(ISBLANK(C21)," ",VLOOKUP(C21,'Ders Dağılım'!A$2:I$1071,2,0))</f>
        <v>Genel Bankacılık</v>
      </c>
      <c r="E21" s="311" t="str">
        <f>IF(ISBLANK(C21)," ",VLOOKUP(C21,'Ders Dağılım'!A$2:I$1071,9,0))</f>
        <v>Öğr. Gör. ABDULKADİR ERYILMAZ</v>
      </c>
      <c r="F21" s="349" t="s">
        <v>219</v>
      </c>
      <c r="G21" s="417" t="s">
        <v>6</v>
      </c>
      <c r="H21" s="309">
        <v>0.625</v>
      </c>
      <c r="I21" s="310"/>
      <c r="J21" s="311" t="str">
        <f>IF(ISBLANK(I21)," ",VLOOKUP(I21,'Ders Dağılım'!A$2:H$1071,2,0))</f>
        <v xml:space="preserve"> </v>
      </c>
      <c r="K21" s="311" t="str">
        <f>IF(ISBLANK(I21)," ",VLOOKUP(I21,'Ders Dağılım'!A$2:I$1071,9,0))</f>
        <v xml:space="preserve"> </v>
      </c>
      <c r="L21" s="312"/>
    </row>
    <row r="22" spans="1:12" x14ac:dyDescent="0.2">
      <c r="A22" s="415"/>
      <c r="B22" s="329">
        <v>0.41319444444444442</v>
      </c>
      <c r="C22" s="340" t="s">
        <v>264</v>
      </c>
      <c r="D22" s="64" t="str">
        <f>IF(ISBLANK(C22)," ",VLOOKUP(C22,'Ders Dağılım'!A$2:I$1071,2,0))</f>
        <v>Genel Bankacılık</v>
      </c>
      <c r="E22" s="64" t="str">
        <f>IF(ISBLANK(C22)," ",VLOOKUP(C22,'Ders Dağılım'!A$2:I$1071,9,0))</f>
        <v>Öğr. Gör. ABDULKADİR ERYILMAZ</v>
      </c>
      <c r="F22" s="350" t="s">
        <v>219</v>
      </c>
      <c r="G22" s="417"/>
      <c r="H22" s="57">
        <v>0.66666666666666663</v>
      </c>
      <c r="I22" s="111"/>
      <c r="J22" s="64" t="str">
        <f>IF(ISBLANK(I22)," ",VLOOKUP(I22,'Ders Dağılım'!A$2:H$1071,2,0))</f>
        <v xml:space="preserve"> </v>
      </c>
      <c r="K22" s="64" t="str">
        <f>IF(ISBLANK(I22)," ",VLOOKUP(I22,'Ders Dağılım'!A$2:I$1071,9,0))</f>
        <v xml:space="preserve"> </v>
      </c>
      <c r="L22" s="109"/>
    </row>
    <row r="23" spans="1:12" x14ac:dyDescent="0.2">
      <c r="A23" s="415"/>
      <c r="B23" s="329">
        <v>0.4513888888888889</v>
      </c>
      <c r="C23" s="340" t="s">
        <v>263</v>
      </c>
      <c r="D23" s="64" t="str">
        <f>IF(ISBLANK(C23)," ",VLOOKUP(C23,'Ders Dağılım'!A$2:I$1071,2,0))</f>
        <v>Mesleki Matematik</v>
      </c>
      <c r="E23" s="64" t="str">
        <f>IF(ISBLANK(C23)," ",VLOOKUP(C23,'Ders Dağılım'!A$2:I$1071,9,0))</f>
        <v>Doç. Dr. Evren ERGÜN</v>
      </c>
      <c r="F23" s="350" t="s">
        <v>221</v>
      </c>
      <c r="G23" s="417"/>
      <c r="H23" s="57">
        <v>0.70833333333333304</v>
      </c>
      <c r="I23" s="86" t="s">
        <v>283</v>
      </c>
      <c r="J23" s="64" t="str">
        <f>IF(ISBLANK(I23)," ",VLOOKUP(I23,'Ders Dağılım'!A$2:H$1071,2,0))</f>
        <v>Bankacılık ve Sigorta Hukuku</v>
      </c>
      <c r="K23" s="64" t="str">
        <f>IF(ISBLANK(I23)," ",VLOOKUP(I23,'Ders Dağılım'!A$2:I$1071,9,0))</f>
        <v>Öğr. Gör. MUSTAFA SOLMAZ</v>
      </c>
      <c r="L23" s="109" t="s">
        <v>223</v>
      </c>
    </row>
    <row r="24" spans="1:12" x14ac:dyDescent="0.2">
      <c r="A24" s="415"/>
      <c r="B24" s="329">
        <v>0.48958333333333331</v>
      </c>
      <c r="C24" s="340" t="s">
        <v>263</v>
      </c>
      <c r="D24" s="64" t="str">
        <f>IF(ISBLANK(C24)," ",VLOOKUP(C24,'Ders Dağılım'!A$2:I$1071,2,0))</f>
        <v>Mesleki Matematik</v>
      </c>
      <c r="E24" s="64" t="str">
        <f>IF(ISBLANK(C24)," ",VLOOKUP(C24,'Ders Dağılım'!A$2:I$1071,9,0))</f>
        <v>Doç. Dr. Evren ERGÜN</v>
      </c>
      <c r="F24" s="350" t="s">
        <v>221</v>
      </c>
      <c r="G24" s="417"/>
      <c r="H24" s="57">
        <v>0.75</v>
      </c>
      <c r="I24" s="86" t="s">
        <v>283</v>
      </c>
      <c r="J24" s="64" t="str">
        <f>IF(ISBLANK(I24)," ",VLOOKUP(I24,'Ders Dağılım'!A$2:H$1071,2,0))</f>
        <v>Bankacılık ve Sigorta Hukuku</v>
      </c>
      <c r="K24" s="64" t="str">
        <f>IF(ISBLANK(I24)," ",VLOOKUP(I24,'Ders Dağılım'!A$2:I$1071,9,0))</f>
        <v>Öğr. Gör. MUSTAFA SOLMAZ</v>
      </c>
      <c r="L24" s="109" t="s">
        <v>223</v>
      </c>
    </row>
    <row r="25" spans="1:12" x14ac:dyDescent="0.2">
      <c r="A25" s="415"/>
      <c r="B25" s="329">
        <v>0.54166666666666663</v>
      </c>
      <c r="C25" s="340"/>
      <c r="D25" s="64" t="str">
        <f>IF(ISBLANK(C25)," ",VLOOKUP(C25,'Ders Dağılım'!A$2:I$1071,2,0))</f>
        <v xml:space="preserve"> </v>
      </c>
      <c r="E25" s="64" t="str">
        <f>IF(ISBLANK(C25)," ",VLOOKUP(C25,'Ders Dağılım'!A$2:I$1071,9,0))</f>
        <v xml:space="preserve"> </v>
      </c>
      <c r="F25" s="237"/>
      <c r="G25" s="417"/>
      <c r="H25" s="57">
        <v>0.79166666666666696</v>
      </c>
      <c r="I25" s="86"/>
      <c r="J25" s="64" t="str">
        <f>IF(ISBLANK(I25)," ",VLOOKUP(I25,'Ders Dağılım'!A$2:H$1071,2,0))</f>
        <v xml:space="preserve"> </v>
      </c>
      <c r="K25" s="64" t="str">
        <f>IF(ISBLANK(I25)," ",VLOOKUP(I25,'Ders Dağılım'!A$2:I$1071,9,0))</f>
        <v xml:space="preserve"> </v>
      </c>
      <c r="L25" s="109"/>
    </row>
    <row r="26" spans="1:12" x14ac:dyDescent="0.2">
      <c r="A26" s="415"/>
      <c r="B26" s="329">
        <v>0.58333333333333337</v>
      </c>
      <c r="C26" s="340"/>
      <c r="D26" s="64" t="str">
        <f>IF(ISBLANK(C26)," ",VLOOKUP(C26,'Ders Dağılım'!A$2:I$1071,2,0))</f>
        <v xml:space="preserve"> </v>
      </c>
      <c r="E26" s="64" t="str">
        <f>IF(ISBLANK(C26)," ",VLOOKUP(C26,'Ders Dağılım'!A$2:I$1071,9,0))</f>
        <v xml:space="preserve"> </v>
      </c>
      <c r="F26" s="308"/>
      <c r="G26" s="417"/>
      <c r="H26" s="57">
        <v>0.83333333333333304</v>
      </c>
      <c r="I26" s="86"/>
      <c r="J26" s="64" t="str">
        <f>IF(ISBLANK(I26)," ",VLOOKUP(I26,'Ders Dağılım'!A$2:H$1071,2,0))</f>
        <v xml:space="preserve"> </v>
      </c>
      <c r="K26" s="64" t="str">
        <f>IF(ISBLANK(I26)," ",VLOOKUP(I26,'Ders Dağılım'!A$2:I$1071,9,0))</f>
        <v xml:space="preserve"> </v>
      </c>
      <c r="L26" s="109"/>
    </row>
    <row r="27" spans="1:12" x14ac:dyDescent="0.2">
      <c r="A27" s="415"/>
      <c r="B27" s="329">
        <v>0.625</v>
      </c>
      <c r="C27" s="340"/>
      <c r="D27" s="64" t="str">
        <f>IF(ISBLANK(C27)," ",VLOOKUP(C27,'Ders Dağılım'!A$2:I$1071,2,0))</f>
        <v xml:space="preserve"> </v>
      </c>
      <c r="E27" s="64" t="str">
        <f>IF(ISBLANK(C27)," ",VLOOKUP(C27,'Ders Dağılım'!A$2:I$1071,9,0))</f>
        <v xml:space="preserve"> </v>
      </c>
      <c r="F27" s="248"/>
      <c r="G27" s="417"/>
      <c r="H27" s="57">
        <v>0.875</v>
      </c>
      <c r="I27" s="86"/>
      <c r="J27" s="64" t="str">
        <f>IF(ISBLANK(I27)," ",VLOOKUP(I27,'Ders Dağılım'!A$2:H$1071,2,0))</f>
        <v xml:space="preserve"> </v>
      </c>
      <c r="K27" s="64" t="str">
        <f>IF(ISBLANK(I27)," ",VLOOKUP(I27,'Ders Dağılım'!A$2:I$1071,9,0))</f>
        <v xml:space="preserve"> </v>
      </c>
      <c r="L27" s="109"/>
    </row>
    <row r="28" spans="1:12" ht="12" thickBot="1" x14ac:dyDescent="0.25">
      <c r="A28" s="416"/>
      <c r="B28" s="331">
        <v>0.66666666666666663</v>
      </c>
      <c r="C28" s="348"/>
      <c r="D28" s="65" t="str">
        <f>IF(ISBLANK(C28)," ",VLOOKUP(C28,'Ders Dağılım'!A$2:I$1071,2,0))</f>
        <v xml:space="preserve"> </v>
      </c>
      <c r="E28" s="65" t="str">
        <f>IF(ISBLANK(C28)," ",VLOOKUP(C28,'Ders Dağılım'!A$2:I$1071,9,0))</f>
        <v xml:space="preserve"> </v>
      </c>
      <c r="F28" s="247"/>
      <c r="G28" s="418"/>
      <c r="H28" s="61">
        <v>0.91666666666666596</v>
      </c>
      <c r="I28" s="107"/>
      <c r="J28" s="65" t="str">
        <f>IF(ISBLANK(I28)," ",VLOOKUP(I28,'Ders Dağılım'!A$2:H$1071,2,0))</f>
        <v xml:space="preserve"> </v>
      </c>
      <c r="K28" s="65" t="str">
        <f>IF(ISBLANK(I28)," ",VLOOKUP(I28,'Ders Dağılım'!A$2:I$1071,9,0))</f>
        <v xml:space="preserve"> </v>
      </c>
      <c r="L28" s="110"/>
    </row>
    <row r="29" spans="1:12" ht="12" customHeight="1" x14ac:dyDescent="0.2">
      <c r="A29" s="411" t="s">
        <v>7</v>
      </c>
      <c r="B29" s="327">
        <v>0.375</v>
      </c>
      <c r="C29" s="337" t="s">
        <v>264</v>
      </c>
      <c r="D29" s="311" t="str">
        <f>IF(ISBLANK(C29)," ",VLOOKUP(C29,'Ders Dağılım'!A$2:I$1071,2,0))</f>
        <v>Genel Bankacılık</v>
      </c>
      <c r="E29" s="311" t="str">
        <f>IF(ISBLANK(C29)," ",VLOOKUP(C29,'Ders Dağılım'!A$2:I$1071,9,0))</f>
        <v>Öğr. Gör. ABDULKADİR ERYILMAZ</v>
      </c>
      <c r="F29" s="349" t="s">
        <v>229</v>
      </c>
      <c r="G29" s="412" t="s">
        <v>7</v>
      </c>
      <c r="H29" s="309">
        <v>0.625</v>
      </c>
      <c r="I29" s="310"/>
      <c r="J29" s="311" t="str">
        <f>IF(ISBLANK(I29)," ",VLOOKUP(I29,'Ders Dağılım'!A$2:H$1071,2,0))</f>
        <v xml:space="preserve"> </v>
      </c>
      <c r="K29" s="311" t="str">
        <f>IF(ISBLANK(I29)," ",VLOOKUP(I29,'Ders Dağılım'!A$2:I$1071,9,0))</f>
        <v xml:space="preserve"> </v>
      </c>
      <c r="L29" s="312"/>
    </row>
    <row r="30" spans="1:12" ht="12" thickBot="1" x14ac:dyDescent="0.25">
      <c r="A30" s="403"/>
      <c r="B30" s="329">
        <v>0.41319444444444442</v>
      </c>
      <c r="C30" s="340" t="s">
        <v>264</v>
      </c>
      <c r="D30" s="64" t="str">
        <f>IF(ISBLANK(C30)," ",VLOOKUP(C30,'Ders Dağılım'!A$2:I$1071,2,0))</f>
        <v>Genel Bankacılık</v>
      </c>
      <c r="E30" s="64" t="str">
        <f>IF(ISBLANK(C30)," ",VLOOKUP(C30,'Ders Dağılım'!A$2:I$1071,9,0))</f>
        <v>Öğr. Gör. ABDULKADİR ERYILMAZ</v>
      </c>
      <c r="F30" s="350" t="s">
        <v>229</v>
      </c>
      <c r="G30" s="413"/>
      <c r="H30" s="57">
        <v>0.66666666666666663</v>
      </c>
      <c r="I30" s="107"/>
      <c r="J30" s="64" t="str">
        <f>IF(ISBLANK(I30)," ",VLOOKUP(I30,'Ders Dağılım'!A$2:H$1071,2,0))</f>
        <v xml:space="preserve"> </v>
      </c>
      <c r="K30" s="64" t="str">
        <f>IF(ISBLANK(I30)," ",VLOOKUP(I30,'Ders Dağılım'!A$2:I$1071,9,0))</f>
        <v xml:space="preserve"> </v>
      </c>
      <c r="L30" s="109"/>
    </row>
    <row r="31" spans="1:12" x14ac:dyDescent="0.2">
      <c r="A31" s="403"/>
      <c r="B31" s="329">
        <v>0.4513888888888889</v>
      </c>
      <c r="C31" s="340"/>
      <c r="D31" s="64" t="str">
        <f>IF(ISBLANK(C31)," ",VLOOKUP(C31,'Ders Dağılım'!A$2:I$1071,2,0))</f>
        <v xml:space="preserve"> </v>
      </c>
      <c r="E31" s="64" t="str">
        <f>IF(ISBLANK(C31)," ",VLOOKUP(C31,'Ders Dağılım'!A$2:I$1071,9,0))</f>
        <v xml:space="preserve"> </v>
      </c>
      <c r="F31" s="350"/>
      <c r="G31" s="413"/>
      <c r="H31" s="57">
        <v>0.70833333333333304</v>
      </c>
      <c r="I31" s="86" t="s">
        <v>285</v>
      </c>
      <c r="J31" s="64" t="str">
        <f>IF(ISBLANK(I31)," ",VLOOKUP(I31,'Ders Dağılım'!A$2:H$1071,2,0))</f>
        <v>Pazarlama ve Satış Yönetimi</v>
      </c>
      <c r="K31" s="64" t="str">
        <f>IF(ISBLANK(I31)," ",VLOOKUP(I31,'Ders Dağılım'!A$2:I$1071,9,0))</f>
        <v>Öğr. Gör. Dr. Azize Zehra ÇELENLİ BAŞARAN</v>
      </c>
      <c r="L31" s="109" t="s">
        <v>228</v>
      </c>
    </row>
    <row r="32" spans="1:12" x14ac:dyDescent="0.2">
      <c r="A32" s="403"/>
      <c r="B32" s="329">
        <v>0.48958333333333331</v>
      </c>
      <c r="C32" s="340"/>
      <c r="D32" s="64" t="str">
        <f>IF(ISBLANK(C32)," ",VLOOKUP(C32,'Ders Dağılım'!A$2:I$1071,2,0))</f>
        <v xml:space="preserve"> </v>
      </c>
      <c r="E32" s="64" t="str">
        <f>IF(ISBLANK(C32)," ",VLOOKUP(C32,'Ders Dağılım'!A$2:I$1071,9,0))</f>
        <v xml:space="preserve"> </v>
      </c>
      <c r="F32" s="350"/>
      <c r="G32" s="413"/>
      <c r="H32" s="57">
        <v>0.75</v>
      </c>
      <c r="I32" s="86" t="s">
        <v>285</v>
      </c>
      <c r="J32" s="64" t="str">
        <f>IF(ISBLANK(I32)," ",VLOOKUP(I32,'Ders Dağılım'!A$2:H$1071,2,0))</f>
        <v>Pazarlama ve Satış Yönetimi</v>
      </c>
      <c r="K32" s="64" t="str">
        <f>IF(ISBLANK(I32)," ",VLOOKUP(I32,'Ders Dağılım'!A$2:I$1071,9,0))</f>
        <v>Öğr. Gör. Dr. Azize Zehra ÇELENLİ BAŞARAN</v>
      </c>
      <c r="L32" s="109" t="s">
        <v>228</v>
      </c>
    </row>
    <row r="33" spans="1:12" x14ac:dyDescent="0.2">
      <c r="A33" s="403"/>
      <c r="B33" s="329">
        <v>0.54166666666666663</v>
      </c>
      <c r="C33" s="340" t="s">
        <v>272</v>
      </c>
      <c r="D33" s="64" t="str">
        <f>IF(ISBLANK(C33)," ",VLOOKUP(C33,'Ders Dağılım'!A$2:I$1071,2,0))</f>
        <v>Genel Ekonomi</v>
      </c>
      <c r="E33" s="64" t="str">
        <f>IF(ISBLANK(C33)," ",VLOOKUP(C33,'Ders Dağılım'!A$2:I$1071,9,0))</f>
        <v>Öğr. Gör. SEVAL ŞENGEZER</v>
      </c>
      <c r="F33" s="350" t="s">
        <v>231</v>
      </c>
      <c r="G33" s="406"/>
      <c r="H33" s="57">
        <v>0.79166666666666696</v>
      </c>
      <c r="I33" s="86" t="s">
        <v>285</v>
      </c>
      <c r="J33" s="64" t="str">
        <f>IF(ISBLANK(I33)," ",VLOOKUP(I33,'Ders Dağılım'!A$2:H$1071,2,0))</f>
        <v>Pazarlama ve Satış Yönetimi</v>
      </c>
      <c r="K33" s="64" t="str">
        <f>IF(ISBLANK(I33)," ",VLOOKUP(I33,'Ders Dağılım'!A$2:I$1071,9,0))</f>
        <v>Öğr. Gör. Dr. Azize Zehra ÇELENLİ BAŞARAN</v>
      </c>
      <c r="L33" s="109" t="s">
        <v>228</v>
      </c>
    </row>
    <row r="34" spans="1:12" x14ac:dyDescent="0.2">
      <c r="A34" s="403"/>
      <c r="B34" s="329">
        <v>0.58333333333333337</v>
      </c>
      <c r="C34" s="340" t="s">
        <v>272</v>
      </c>
      <c r="D34" s="64" t="str">
        <f>IF(ISBLANK(C34)," ",VLOOKUP(C34,'Ders Dağılım'!A$2:I$1071,2,0))</f>
        <v>Genel Ekonomi</v>
      </c>
      <c r="E34" s="64" t="str">
        <f>IF(ISBLANK(C34)," ",VLOOKUP(C34,'Ders Dağılım'!A$2:I$1071,9,0))</f>
        <v>Öğr. Gör. SEVAL ŞENGEZER</v>
      </c>
      <c r="F34" s="350" t="s">
        <v>231</v>
      </c>
      <c r="G34" s="406"/>
      <c r="H34" s="57">
        <v>0.83333333333333304</v>
      </c>
      <c r="I34" s="86"/>
      <c r="J34" s="64" t="str">
        <f>IF(ISBLANK(I34)," ",VLOOKUP(I34,'Ders Dağılım'!A$2:H$1071,2,0))</f>
        <v xml:space="preserve"> </v>
      </c>
      <c r="K34" s="64" t="str">
        <f>IF(ISBLANK(I34)," ",VLOOKUP(I34,'Ders Dağılım'!A$2:I$1071,9,0))</f>
        <v xml:space="preserve"> </v>
      </c>
      <c r="L34" s="109"/>
    </row>
    <row r="35" spans="1:12" x14ac:dyDescent="0.2">
      <c r="A35" s="403"/>
      <c r="B35" s="329">
        <v>0.625</v>
      </c>
      <c r="C35" s="340" t="s">
        <v>272</v>
      </c>
      <c r="D35" s="64" t="str">
        <f>IF(ISBLANK(C35)," ",VLOOKUP(C35,'Ders Dağılım'!A$2:I$1071,2,0))</f>
        <v>Genel Ekonomi</v>
      </c>
      <c r="E35" s="64" t="str">
        <f>IF(ISBLANK(C35)," ",VLOOKUP(C35,'Ders Dağılım'!A$2:I$1071,9,0))</f>
        <v>Öğr. Gör. SEVAL ŞENGEZER</v>
      </c>
      <c r="F35" s="350" t="s">
        <v>231</v>
      </c>
      <c r="G35" s="406"/>
      <c r="H35" s="57">
        <v>0.875</v>
      </c>
      <c r="I35" s="86"/>
      <c r="J35" s="64" t="str">
        <f>IF(ISBLANK(I35)," ",VLOOKUP(I35,'Ders Dağılım'!A$2:H$1071,2,0))</f>
        <v xml:space="preserve"> </v>
      </c>
      <c r="K35" s="64" t="str">
        <f>IF(ISBLANK(I35)," ",VLOOKUP(I35,'Ders Dağılım'!A$2:I$1071,9,0))</f>
        <v xml:space="preserve"> </v>
      </c>
      <c r="L35" s="109"/>
    </row>
    <row r="36" spans="1:12" ht="12" thickBot="1" x14ac:dyDescent="0.25">
      <c r="A36" s="404"/>
      <c r="B36" s="331">
        <v>0.66666666666666663</v>
      </c>
      <c r="C36" s="348"/>
      <c r="D36" s="112" t="str">
        <f>IF(ISBLANK(C36)," ",VLOOKUP(C36,'Ders Dağılım'!A$2:I$1071,2,0))</f>
        <v xml:space="preserve"> </v>
      </c>
      <c r="E36" s="112" t="str">
        <f>IF(ISBLANK(C36)," ",VLOOKUP(C36,'Ders Dağılım'!A$2:I$1071,9,0))</f>
        <v xml:space="preserve"> </v>
      </c>
      <c r="F36" s="247"/>
      <c r="G36" s="407"/>
      <c r="H36" s="59">
        <v>0.91666666666666596</v>
      </c>
      <c r="I36" s="111"/>
      <c r="J36" s="112" t="str">
        <f>IF(ISBLANK(I36)," ",VLOOKUP(I36,'Ders Dağılım'!A$2:H$1071,2,0))</f>
        <v xml:space="preserve"> </v>
      </c>
      <c r="K36" s="112" t="str">
        <f>IF(ISBLANK(I36)," ",VLOOKUP(I36,'Ders Dağılım'!A$2:I$1071,9,0))</f>
        <v xml:space="preserve"> </v>
      </c>
      <c r="L36" s="113"/>
    </row>
    <row r="37" spans="1:12" ht="12" customHeight="1" x14ac:dyDescent="0.2">
      <c r="A37" s="402" t="s">
        <v>8</v>
      </c>
      <c r="B37" s="327">
        <v>0.375</v>
      </c>
      <c r="C37" s="337"/>
      <c r="D37" s="63" t="str">
        <f>IF(ISBLANK(C37)," ",VLOOKUP(C37,'Ders Dağılım'!A$2:I$1071,2,0))</f>
        <v xml:space="preserve"> </v>
      </c>
      <c r="E37" s="63" t="str">
        <f>IF(ISBLANK(C37)," ",VLOOKUP(C37,'Ders Dağılım'!A$2:I$1071,9,0))</f>
        <v xml:space="preserve"> </v>
      </c>
      <c r="F37" s="313"/>
      <c r="G37" s="414" t="s">
        <v>8</v>
      </c>
      <c r="H37" s="55">
        <v>0.625</v>
      </c>
      <c r="I37" s="83"/>
      <c r="J37" s="63" t="str">
        <f>IF(ISBLANK(I37)," ",VLOOKUP(I37,'Ders Dağılım'!A$2:H$1071,2,0))</f>
        <v xml:space="preserve"> </v>
      </c>
      <c r="K37" s="63" t="str">
        <f>IF(ISBLANK(I37)," ",VLOOKUP(I37,'Ders Dağılım'!A$2:I$1071,9,0))</f>
        <v xml:space="preserve"> </v>
      </c>
      <c r="L37" s="108"/>
    </row>
    <row r="38" spans="1:12" x14ac:dyDescent="0.2">
      <c r="A38" s="403"/>
      <c r="B38" s="329">
        <v>0.41319444444444442</v>
      </c>
      <c r="C38" s="340"/>
      <c r="D38" s="64" t="str">
        <f>IF(ISBLANK(C38)," ",VLOOKUP(C38,'Ders Dağılım'!A$2:I$1071,2,0))</f>
        <v xml:space="preserve"> </v>
      </c>
      <c r="E38" s="64" t="str">
        <f>IF(ISBLANK(C38)," ",VLOOKUP(C38,'Ders Dağılım'!A$2:I$1071,9,0))</f>
        <v xml:space="preserve"> </v>
      </c>
      <c r="F38" s="237"/>
      <c r="G38" s="413"/>
      <c r="H38" s="57">
        <v>0.66666666666666663</v>
      </c>
      <c r="I38" s="86"/>
      <c r="J38" s="64" t="str">
        <f>IF(ISBLANK(I38)," ",VLOOKUP(I38,'Ders Dağılım'!A$2:H$1071,2,0))</f>
        <v xml:space="preserve"> </v>
      </c>
      <c r="K38" s="64" t="str">
        <f>IF(ISBLANK(I38)," ",VLOOKUP(I38,'Ders Dağılım'!A$2:I$1071,9,0))</f>
        <v xml:space="preserve"> </v>
      </c>
      <c r="L38" s="109"/>
    </row>
    <row r="39" spans="1:12" x14ac:dyDescent="0.2">
      <c r="A39" s="403"/>
      <c r="B39" s="329">
        <v>0.4513888888888889</v>
      </c>
      <c r="C39" s="340"/>
      <c r="D39" s="64" t="str">
        <f>IF(ISBLANK(C39)," ",VLOOKUP(C39,'Ders Dağılım'!A$2:I$1071,2,0))</f>
        <v xml:space="preserve"> </v>
      </c>
      <c r="E39" s="64" t="str">
        <f>IF(ISBLANK(C39)," ",VLOOKUP(C39,'Ders Dağılım'!A$2:I$1071,9,0))</f>
        <v xml:space="preserve"> </v>
      </c>
      <c r="F39" s="237"/>
      <c r="G39" s="413"/>
      <c r="H39" s="57">
        <v>0.70833333333333304</v>
      </c>
      <c r="I39" s="86" t="s">
        <v>276</v>
      </c>
      <c r="J39" s="64" t="str">
        <f>IF(ISBLANK(I39)," ",VLOOKUP(I39,'Ders Dağılım'!A$2:H$1071,2,0))</f>
        <v>Banka-Sigorta İşlemleri ve Uyg</v>
      </c>
      <c r="K39" s="64" t="str">
        <f>IF(ISBLANK(I39)," ",VLOOKUP(I39,'Ders Dağılım'!A$2:I$1071,9,0))</f>
        <v>Öğr. Gör. Elif ATAMAN ERDOĞDU</v>
      </c>
      <c r="L39" s="109" t="s">
        <v>231</v>
      </c>
    </row>
    <row r="40" spans="1:12" x14ac:dyDescent="0.2">
      <c r="A40" s="403"/>
      <c r="B40" s="329">
        <v>0.48958333333333331</v>
      </c>
      <c r="C40" s="340"/>
      <c r="D40" s="64" t="str">
        <f>IF(ISBLANK(C40)," ",VLOOKUP(C40,'Ders Dağılım'!A$2:I$1071,2,0))</f>
        <v xml:space="preserve"> </v>
      </c>
      <c r="E40" s="64" t="str">
        <f>IF(ISBLANK(C40)," ",VLOOKUP(C40,'Ders Dağılım'!A$2:I$1071,9,0))</f>
        <v xml:space="preserve"> </v>
      </c>
      <c r="F40" s="237"/>
      <c r="G40" s="413"/>
      <c r="H40" s="57">
        <v>0.75</v>
      </c>
      <c r="I40" s="86" t="s">
        <v>276</v>
      </c>
      <c r="J40" s="64" t="str">
        <f>IF(ISBLANK(I40)," ",VLOOKUP(I40,'Ders Dağılım'!A$2:H$1071,2,0))</f>
        <v>Banka-Sigorta İşlemleri ve Uyg</v>
      </c>
      <c r="K40" s="64" t="str">
        <f>IF(ISBLANK(I40)," ",VLOOKUP(I40,'Ders Dağılım'!A$2:I$1071,9,0))</f>
        <v>Öğr. Gör. Elif ATAMAN ERDOĞDU</v>
      </c>
      <c r="L40" s="109" t="s">
        <v>231</v>
      </c>
    </row>
    <row r="41" spans="1:12" x14ac:dyDescent="0.2">
      <c r="A41" s="403"/>
      <c r="B41" s="329">
        <v>0.54166666666666663</v>
      </c>
      <c r="C41" s="86" t="s">
        <v>270</v>
      </c>
      <c r="D41" s="64" t="str">
        <f>IF(ISBLANK(C41)," ",VLOOKUP(C41,'Ders Dağılım'!A$2:I$1071,2,0))</f>
        <v>Sigortacılığa Giriş</v>
      </c>
      <c r="E41" s="64" t="str">
        <f>IF(ISBLANK(C41)," ",VLOOKUP(C41,'Ders Dağılım'!A$2:I$1071,9,0))</f>
        <v>Öğr. Gör. Elif ATAMAN ERDOĞDU</v>
      </c>
      <c r="F41" s="237" t="s">
        <v>226</v>
      </c>
      <c r="G41" s="413"/>
      <c r="H41" s="57">
        <v>0.79166666666666696</v>
      </c>
      <c r="I41" s="86" t="s">
        <v>276</v>
      </c>
      <c r="J41" s="64" t="str">
        <f>IF(ISBLANK(I41)," ",VLOOKUP(I41,'Ders Dağılım'!A$2:H$1071,2,0))</f>
        <v>Banka-Sigorta İşlemleri ve Uyg</v>
      </c>
      <c r="K41" s="64" t="str">
        <f>IF(ISBLANK(I41)," ",VLOOKUP(I41,'Ders Dağılım'!A$2:I$1071,9,0))</f>
        <v>Öğr. Gör. Elif ATAMAN ERDOĞDU</v>
      </c>
      <c r="L41" s="109" t="s">
        <v>231</v>
      </c>
    </row>
    <row r="42" spans="1:12" x14ac:dyDescent="0.2">
      <c r="A42" s="403"/>
      <c r="B42" s="329">
        <v>0.58333333333333337</v>
      </c>
      <c r="C42" s="86" t="s">
        <v>270</v>
      </c>
      <c r="D42" s="64" t="str">
        <f>IF(ISBLANK(C42)," ",VLOOKUP(C42,'Ders Dağılım'!A$2:I$1071,2,0))</f>
        <v>Sigortacılığa Giriş</v>
      </c>
      <c r="E42" s="64" t="str">
        <f>IF(ISBLANK(C42)," ",VLOOKUP(C42,'Ders Dağılım'!A$2:I$1071,9,0))</f>
        <v>Öğr. Gör. Elif ATAMAN ERDOĞDU</v>
      </c>
      <c r="F42" s="310" t="s">
        <v>226</v>
      </c>
      <c r="G42" s="406"/>
      <c r="H42" s="57">
        <v>0.83333333333333304</v>
      </c>
      <c r="I42" s="86"/>
      <c r="J42" s="64" t="str">
        <f>IF(ISBLANK(I42)," ",VLOOKUP(I42,'Ders Dağılım'!A$2:H$1071,2,0))</f>
        <v xml:space="preserve"> </v>
      </c>
      <c r="K42" s="64" t="str">
        <f>IF(ISBLANK(I42)," ",VLOOKUP(I42,'Ders Dağılım'!A$2:I$1071,9,0))</f>
        <v xml:space="preserve"> </v>
      </c>
      <c r="L42" s="109"/>
    </row>
    <row r="43" spans="1:12" x14ac:dyDescent="0.2">
      <c r="A43" s="403"/>
      <c r="B43" s="329">
        <v>0.625</v>
      </c>
      <c r="C43" s="86" t="s">
        <v>270</v>
      </c>
      <c r="D43" s="64" t="str">
        <f>IF(ISBLANK(C43)," ",VLOOKUP(C43,'Ders Dağılım'!A$2:I$1071,2,0))</f>
        <v>Sigortacılığa Giriş</v>
      </c>
      <c r="E43" s="64" t="str">
        <f>IF(ISBLANK(C43)," ",VLOOKUP(C43,'Ders Dağılım'!A$2:I$1071,9,0))</f>
        <v>Öğr. Gör. Elif ATAMAN ERDOĞDU</v>
      </c>
      <c r="F43" s="86" t="s">
        <v>226</v>
      </c>
      <c r="G43" s="406"/>
      <c r="H43" s="57">
        <v>0.875</v>
      </c>
      <c r="I43" s="86"/>
      <c r="J43" s="64" t="str">
        <f>IF(ISBLANK(I43)," ",VLOOKUP(I43,'Ders Dağılım'!A$2:H$1071,2,0))</f>
        <v xml:space="preserve"> </v>
      </c>
      <c r="K43" s="64" t="str">
        <f>IF(ISBLANK(I43)," ",VLOOKUP(I43,'Ders Dağılım'!A$2:I$1071,9,0))</f>
        <v xml:space="preserve"> </v>
      </c>
      <c r="L43" s="109"/>
    </row>
    <row r="44" spans="1:12" ht="12" thickBot="1" x14ac:dyDescent="0.25">
      <c r="A44" s="408"/>
      <c r="B44" s="331">
        <v>0.66666666666666663</v>
      </c>
      <c r="C44" s="107"/>
      <c r="D44" s="65" t="str">
        <f>IF(ISBLANK(C44)," ",VLOOKUP(C44,'Ders Dağılım'!A$2:I$1071,2,0))</f>
        <v xml:space="preserve"> </v>
      </c>
      <c r="E44" s="65" t="str">
        <f>IF(ISBLANK(C44)," ",VLOOKUP(C44,'Ders Dağılım'!A$2:I$1071,9,0))</f>
        <v xml:space="preserve"> </v>
      </c>
      <c r="F44" s="107"/>
      <c r="G44" s="409"/>
      <c r="H44" s="61">
        <v>0.91666666666666596</v>
      </c>
      <c r="I44" s="107"/>
      <c r="J44" s="65" t="str">
        <f>IF(ISBLANK(I44)," ",VLOOKUP(I44,'Ders Dağılım'!A$2:H$1071,2,0))</f>
        <v xml:space="preserve"> </v>
      </c>
      <c r="K44" s="65" t="str">
        <f>IF(ISBLANK(I44)," ",VLOOKUP(I44,'Ders Dağılım'!A$2:I$1071,9,0))</f>
        <v xml:space="preserve"> </v>
      </c>
      <c r="L44" s="110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F13" sqref="F13:F14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48" customWidth="1"/>
    <col min="13" max="16384" width="9.140625" style="48"/>
  </cols>
  <sheetData>
    <row r="1" spans="1:12" ht="12.75" x14ac:dyDescent="0.2">
      <c r="A1" s="410" t="str">
        <f>CONCATENATE('Ders Dağılım'!K1," ÖĞRETİM YILI ",'Ders Dağılım'!K2," YARIYILI")</f>
        <v>2024-2025 ÖĞRETİM YILI GÜZ YARIYILI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2.75" x14ac:dyDescent="0.2">
      <c r="A2" s="410" t="str">
        <f>CONCATENATE('Ders Dağılım'!J6," HAFTALIK DERS PROGRAMI")</f>
        <v>SOSYAL GÜVENLİK PROGRAMI HAFTALIK DERS PROGRAMI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54" t="s">
        <v>9</v>
      </c>
    </row>
    <row r="5" spans="1:12" ht="12" customHeight="1" x14ac:dyDescent="0.2">
      <c r="A5" s="402" t="s">
        <v>4</v>
      </c>
      <c r="B5" s="327">
        <v>0.375</v>
      </c>
      <c r="C5" s="238"/>
      <c r="D5" s="333" t="str">
        <f>IF(ISBLANK(C5)," ",VLOOKUP(C5,'Ders Dağılım'!A$2:H$1071,2,0))</f>
        <v xml:space="preserve"> </v>
      </c>
      <c r="E5" s="333" t="str">
        <f>IF(ISBLANK(C5)," ",VLOOKUP(C5,'Ders Dağılım'!A$2:H$1071,8,0))</f>
        <v xml:space="preserve"> </v>
      </c>
      <c r="F5" s="337"/>
      <c r="G5" s="405" t="s">
        <v>4</v>
      </c>
      <c r="H5" s="328">
        <v>0.375</v>
      </c>
      <c r="I5" s="337"/>
      <c r="J5" s="333" t="str">
        <f>IF(ISBLANK(I5)," ",VLOOKUP(I5,'Ders Dağılım'!A$2:H$1071,2,0))</f>
        <v xml:space="preserve"> </v>
      </c>
      <c r="K5" s="333" t="str">
        <f>IF(ISBLANK(I5)," ",VLOOKUP(I5,'Ders Dağılım'!A$2:H$1071,8,0))</f>
        <v xml:space="preserve"> </v>
      </c>
      <c r="L5" s="349"/>
    </row>
    <row r="6" spans="1:12" x14ac:dyDescent="0.2">
      <c r="A6" s="403"/>
      <c r="B6" s="329">
        <v>0.41319444444444442</v>
      </c>
      <c r="C6" s="357"/>
      <c r="D6" s="334" t="str">
        <f>IF(ISBLANK(C6)," ",VLOOKUP(C6,'Ders Dağılım'!A$2:H$1071,2,0))</f>
        <v xml:space="preserve"> </v>
      </c>
      <c r="E6" s="334" t="str">
        <f>IF(ISBLANK(C6)," ",VLOOKUP(C6,'Ders Dağılım'!A$2:H$1071,8,0))</f>
        <v xml:space="preserve"> </v>
      </c>
      <c r="F6" s="340"/>
      <c r="G6" s="406"/>
      <c r="H6" s="330">
        <v>0.41319444444444442</v>
      </c>
      <c r="I6" s="340"/>
      <c r="J6" s="334" t="str">
        <f>IF(ISBLANK(I6)," ",VLOOKUP(I6,'Ders Dağılım'!A$2:H$1071,2,0))</f>
        <v xml:space="preserve"> </v>
      </c>
      <c r="K6" s="334" t="str">
        <f>IF(ISBLANK(I6)," ",VLOOKUP(I6,'Ders Dağılım'!A$2:H$1071,8,0))</f>
        <v xml:space="preserve"> </v>
      </c>
      <c r="L6" s="350"/>
    </row>
    <row r="7" spans="1:12" x14ac:dyDescent="0.2">
      <c r="A7" s="403"/>
      <c r="B7" s="329">
        <v>0.4513888888888889</v>
      </c>
      <c r="C7" s="357"/>
      <c r="D7" s="334" t="str">
        <f>IF(ISBLANK(C7)," ",VLOOKUP(C7,'Ders Dağılım'!A$2:H$1071,2,0))</f>
        <v xml:space="preserve"> </v>
      </c>
      <c r="E7" s="334" t="str">
        <f>IF(ISBLANK(C7)," ",VLOOKUP(C7,'Ders Dağılım'!A$2:H$1071,8,0))</f>
        <v xml:space="preserve"> </v>
      </c>
      <c r="F7" s="340"/>
      <c r="G7" s="406"/>
      <c r="H7" s="330">
        <v>0.4513888888888889</v>
      </c>
      <c r="I7" s="340"/>
      <c r="J7" s="334" t="str">
        <f>IF(ISBLANK(I7)," ",VLOOKUP(I7,'Ders Dağılım'!A$2:H$1071,2,0))</f>
        <v xml:space="preserve"> </v>
      </c>
      <c r="K7" s="334" t="str">
        <f>IF(ISBLANK(I7)," ",VLOOKUP(I7,'Ders Dağılım'!A$2:H$1071,8,0))</f>
        <v xml:space="preserve"> </v>
      </c>
      <c r="L7" s="350"/>
    </row>
    <row r="8" spans="1:12" x14ac:dyDescent="0.2">
      <c r="A8" s="403"/>
      <c r="B8" s="329">
        <v>0.48958333333333331</v>
      </c>
      <c r="C8" s="357"/>
      <c r="D8" s="334" t="str">
        <f>IF(ISBLANK(C8)," ",VLOOKUP(C8,'Ders Dağılım'!A$2:H$1071,2,0))</f>
        <v xml:space="preserve"> </v>
      </c>
      <c r="E8" s="334" t="str">
        <f>IF(ISBLANK(C8)," ",VLOOKUP(C8,'Ders Dağılım'!A$2:H$1071,8,0))</f>
        <v xml:space="preserve"> </v>
      </c>
      <c r="F8" s="340"/>
      <c r="G8" s="406"/>
      <c r="H8" s="330">
        <v>0.48958333333333331</v>
      </c>
      <c r="I8" s="340"/>
      <c r="J8" s="334" t="str">
        <f>IF(ISBLANK(I8)," ",VLOOKUP(I8,'Ders Dağılım'!A$2:H$1071,2,0))</f>
        <v xml:space="preserve"> </v>
      </c>
      <c r="K8" s="334" t="str">
        <f>IF(ISBLANK(I8)," ",VLOOKUP(I8,'Ders Dağılım'!A$2:H$1071,8,0))</f>
        <v xml:space="preserve"> </v>
      </c>
      <c r="L8" s="350"/>
    </row>
    <row r="9" spans="1:12" x14ac:dyDescent="0.2">
      <c r="A9" s="403"/>
      <c r="B9" s="329">
        <v>0.54166666666666663</v>
      </c>
      <c r="C9" s="357" t="s">
        <v>234</v>
      </c>
      <c r="D9" s="334" t="str">
        <f>IF(ISBLANK(C9)," ",VLOOKUP(C9,'Ders Dağılım'!A$2:H$1071,2,0))</f>
        <v>Mesleki Matematik</v>
      </c>
      <c r="E9" s="334" t="str">
        <f>IF(ISBLANK(C9)," ",VLOOKUP(C9,'Ders Dağılım'!A$2:H$1071,8,0))</f>
        <v>Doç. Dr. Evren ERGÜN</v>
      </c>
      <c r="F9" s="340" t="s">
        <v>221</v>
      </c>
      <c r="G9" s="406"/>
      <c r="H9" s="330">
        <v>0.54166666666666663</v>
      </c>
      <c r="I9" s="357" t="s">
        <v>248</v>
      </c>
      <c r="J9" s="334" t="str">
        <f>IF(ISBLANK(I9)," ",VLOOKUP(I9,'Ders Dağılım'!A$2:H$1071,2,0))</f>
        <v>İş Hukuku</v>
      </c>
      <c r="K9" s="334" t="str">
        <f>IF(ISBLANK(I9)," ",VLOOKUP(I9,'Ders Dağılım'!A$2:H$1071,8,0))</f>
        <v>Öğr. Gör. Dr. M. Selçuk ÖZKAN</v>
      </c>
      <c r="L9" s="350" t="s">
        <v>219</v>
      </c>
    </row>
    <row r="10" spans="1:12" x14ac:dyDescent="0.2">
      <c r="A10" s="403"/>
      <c r="B10" s="329">
        <v>0.58333333333333337</v>
      </c>
      <c r="C10" s="357" t="s">
        <v>234</v>
      </c>
      <c r="D10" s="334" t="str">
        <f>IF(ISBLANK(C10)," ",VLOOKUP(C10,'Ders Dağılım'!A$2:H$1071,2,0))</f>
        <v>Mesleki Matematik</v>
      </c>
      <c r="E10" s="334" t="str">
        <f>IF(ISBLANK(C10)," ",VLOOKUP(C10,'Ders Dağılım'!A$2:H$1071,8,0))</f>
        <v>Doç. Dr. Evren ERGÜN</v>
      </c>
      <c r="F10" s="340" t="s">
        <v>221</v>
      </c>
      <c r="G10" s="406"/>
      <c r="H10" s="330">
        <v>0.58333333333333337</v>
      </c>
      <c r="I10" s="357" t="s">
        <v>248</v>
      </c>
      <c r="J10" s="334" t="str">
        <f>IF(ISBLANK(I10)," ",VLOOKUP(I10,'Ders Dağılım'!A$2:H$1071,2,0))</f>
        <v>İş Hukuku</v>
      </c>
      <c r="K10" s="334" t="str">
        <f>IF(ISBLANK(I10)," ",VLOOKUP(I10,'Ders Dağılım'!A$2:H$1071,8,0))</f>
        <v>Öğr. Gör. Dr. M. Selçuk ÖZKAN</v>
      </c>
      <c r="L10" s="350" t="s">
        <v>219</v>
      </c>
    </row>
    <row r="11" spans="1:12" x14ac:dyDescent="0.2">
      <c r="A11" s="403"/>
      <c r="B11" s="329">
        <v>0.625</v>
      </c>
      <c r="C11" s="357"/>
      <c r="D11" s="334" t="str">
        <f>IF(ISBLANK(C11)," ",VLOOKUP(C11,'Ders Dağılım'!A$2:H$1071,2,0))</f>
        <v xml:space="preserve"> </v>
      </c>
      <c r="E11" s="334" t="str">
        <f>IF(ISBLANK(C11)," ",VLOOKUP(C11,'Ders Dağılım'!A$2:H$1071,8,0))</f>
        <v xml:space="preserve"> </v>
      </c>
      <c r="F11" s="340"/>
      <c r="G11" s="406"/>
      <c r="H11" s="330">
        <v>0.625</v>
      </c>
      <c r="I11" s="357" t="s">
        <v>246</v>
      </c>
      <c r="J11" s="334" t="str">
        <f>IF(ISBLANK(I11)," ",VLOOKUP(I11,'Ders Dağılım'!A$2:H$1071,2,0))</f>
        <v>Sosyal Güvenlik Hukuku I</v>
      </c>
      <c r="K11" s="334" t="str">
        <f>IF(ISBLANK(I11)," ",VLOOKUP(I11,'Ders Dağılım'!A$2:H$1071,8,0))</f>
        <v>Öğr. Gör. Dr. M. Selçuk ÖZKAN</v>
      </c>
      <c r="L11" s="350" t="s">
        <v>219</v>
      </c>
    </row>
    <row r="12" spans="1:12" ht="12" thickBot="1" x14ac:dyDescent="0.25">
      <c r="A12" s="408"/>
      <c r="B12" s="331">
        <v>0.66666666666666663</v>
      </c>
      <c r="C12" s="358"/>
      <c r="D12" s="335" t="str">
        <f>IF(ISBLANK(C12)," ",VLOOKUP(C12,'Ders Dağılım'!A$2:H$1071,2,0))</f>
        <v xml:space="preserve"> </v>
      </c>
      <c r="E12" s="335" t="str">
        <f>IF(ISBLANK(C12)," ",VLOOKUP(C12,'Ders Dağılım'!A$2:H$1071,8,0))</f>
        <v xml:space="preserve"> </v>
      </c>
      <c r="F12" s="348"/>
      <c r="G12" s="409"/>
      <c r="H12" s="332">
        <v>0.66666666666666663</v>
      </c>
      <c r="I12" s="358" t="s">
        <v>246</v>
      </c>
      <c r="J12" s="335" t="str">
        <f>IF(ISBLANK(I12)," ",VLOOKUP(I12,'Ders Dağılım'!A$2:H$1071,2,0))</f>
        <v>Sosyal Güvenlik Hukuku I</v>
      </c>
      <c r="K12" s="335" t="str">
        <f>IF(ISBLANK(I12)," ",VLOOKUP(I12,'Ders Dağılım'!A$2:H$1071,8,0))</f>
        <v>Öğr. Gör. Dr. M. Selçuk ÖZKAN</v>
      </c>
      <c r="L12" s="351" t="s">
        <v>219</v>
      </c>
    </row>
    <row r="13" spans="1:12" ht="12" customHeight="1" x14ac:dyDescent="0.2">
      <c r="A13" s="411" t="s">
        <v>5</v>
      </c>
      <c r="B13" s="309">
        <v>0.375</v>
      </c>
      <c r="C13" s="359" t="s">
        <v>235</v>
      </c>
      <c r="D13" s="311" t="str">
        <f>IF(ISBLANK(C13)," ",VLOOKUP(C13,'Ders Dağılım'!A$2:H$1071,2,0))</f>
        <v>Genel İşletme</v>
      </c>
      <c r="E13" s="311" t="str">
        <f>IF(ISBLANK(C13)," ",VLOOKUP(C13,'Ders Dağılım'!A$2:H$1071,8,0))</f>
        <v>Öğr. Gör. Ömer YILMAZ</v>
      </c>
      <c r="F13" s="312" t="s">
        <v>221</v>
      </c>
      <c r="G13" s="411" t="s">
        <v>5</v>
      </c>
      <c r="H13" s="371">
        <v>0.375</v>
      </c>
      <c r="I13" s="359" t="s">
        <v>251</v>
      </c>
      <c r="J13" s="311" t="str">
        <f>IF(ISBLANK(I13)," ",VLOOKUP(I13,'Ders Dağılım'!A$2:H$1071,2,0))</f>
        <v>Paket Programlar</v>
      </c>
      <c r="K13" s="311" t="str">
        <f>IF(ISBLANK(I13)," ",VLOOKUP(I13,'Ders Dağılım'!A$2:H$1071,8,0))</f>
        <v>Öğr. Gör. ABDULKADİR ERYILMAZ</v>
      </c>
      <c r="L13" s="312" t="s">
        <v>218</v>
      </c>
    </row>
    <row r="14" spans="1:12" x14ac:dyDescent="0.2">
      <c r="A14" s="403"/>
      <c r="B14" s="57">
        <v>0.41319444444444442</v>
      </c>
      <c r="C14" s="239" t="s">
        <v>235</v>
      </c>
      <c r="D14" s="64" t="str">
        <f>IF(ISBLANK(C14)," ",VLOOKUP(C14,'Ders Dağılım'!A$2:H$1071,2,0))</f>
        <v>Genel İşletme</v>
      </c>
      <c r="E14" s="64" t="str">
        <f>IF(ISBLANK(C14)," ",VLOOKUP(C14,'Ders Dağılım'!A$2:H$1071,8,0))</f>
        <v>Öğr. Gör. Ömer YILMAZ</v>
      </c>
      <c r="F14" s="109" t="s">
        <v>221</v>
      </c>
      <c r="G14" s="403"/>
      <c r="H14" s="58">
        <v>0.41319444444444442</v>
      </c>
      <c r="I14" s="357" t="s">
        <v>251</v>
      </c>
      <c r="J14" s="64" t="str">
        <f>IF(ISBLANK(I14)," ",VLOOKUP(I14,'Ders Dağılım'!A$2:H$1071,2,0))</f>
        <v>Paket Programlar</v>
      </c>
      <c r="K14" s="64" t="str">
        <f>IF(ISBLANK(I14)," ",VLOOKUP(I14,'Ders Dağılım'!A$2:H$1071,8,0))</f>
        <v>Öğr. Gör. ABDULKADİR ERYILMAZ</v>
      </c>
      <c r="L14" s="109" t="s">
        <v>218</v>
      </c>
    </row>
    <row r="15" spans="1:12" x14ac:dyDescent="0.2">
      <c r="A15" s="403"/>
      <c r="B15" s="57">
        <v>0.4513888888888889</v>
      </c>
      <c r="C15" s="239" t="s">
        <v>243</v>
      </c>
      <c r="D15" s="64" t="str">
        <f>IF(ISBLANK(C15)," ",VLOOKUP(C15,'Ders Dağılım'!A$2:H$1071,2,0))</f>
        <v>Temel Hukuk</v>
      </c>
      <c r="E15" s="64" t="str">
        <f>IF(ISBLANK(C15)," ",VLOOKUP(C15,'Ders Dağılım'!A$2:H$1071,8,0))</f>
        <v>Öğr. Gör. Dr. M. Selçuk ÖZKAN</v>
      </c>
      <c r="F15" s="109" t="s">
        <v>226</v>
      </c>
      <c r="G15" s="403"/>
      <c r="H15" s="58">
        <v>0.4513888888888889</v>
      </c>
      <c r="I15" s="357" t="s">
        <v>251</v>
      </c>
      <c r="J15" s="64" t="str">
        <f>IF(ISBLANK(I15)," ",VLOOKUP(I15,'Ders Dağılım'!A$2:H$1071,2,0))</f>
        <v>Paket Programlar</v>
      </c>
      <c r="K15" s="64" t="str">
        <f>IF(ISBLANK(I15)," ",VLOOKUP(I15,'Ders Dağılım'!A$2:H$1071,8,0))</f>
        <v>Öğr. Gör. ABDULKADİR ERYILMAZ</v>
      </c>
      <c r="L15" s="109" t="s">
        <v>218</v>
      </c>
    </row>
    <row r="16" spans="1:12" x14ac:dyDescent="0.2">
      <c r="A16" s="403"/>
      <c r="B16" s="57">
        <v>0.48958333333333331</v>
      </c>
      <c r="C16" s="239" t="s">
        <v>243</v>
      </c>
      <c r="D16" s="64" t="str">
        <f>IF(ISBLANK(C16)," ",VLOOKUP(C16,'Ders Dağılım'!A$2:H$1071,2,0))</f>
        <v>Temel Hukuk</v>
      </c>
      <c r="E16" s="64" t="str">
        <f>IF(ISBLANK(C16)," ",VLOOKUP(C16,'Ders Dağılım'!A$2:H$1071,8,0))</f>
        <v>Öğr. Gör. Dr. M. Selçuk ÖZKAN</v>
      </c>
      <c r="F16" s="109" t="s">
        <v>226</v>
      </c>
      <c r="G16" s="403"/>
      <c r="H16" s="58">
        <v>0.48958333333333331</v>
      </c>
      <c r="I16" s="357" t="s">
        <v>251</v>
      </c>
      <c r="J16" s="64" t="str">
        <f>IF(ISBLANK(I16)," ",VLOOKUP(I16,'Ders Dağılım'!A$2:H$1071,2,0))</f>
        <v>Paket Programlar</v>
      </c>
      <c r="K16" s="64" t="str">
        <f>IF(ISBLANK(I16)," ",VLOOKUP(I16,'Ders Dağılım'!A$2:H$1071,8,0))</f>
        <v>Öğr. Gör. ABDULKADİR ERYILMAZ</v>
      </c>
      <c r="L16" s="109" t="s">
        <v>218</v>
      </c>
    </row>
    <row r="17" spans="1:12" x14ac:dyDescent="0.2">
      <c r="A17" s="403"/>
      <c r="B17" s="57">
        <v>0.54166666666666663</v>
      </c>
      <c r="C17" s="239" t="s">
        <v>239</v>
      </c>
      <c r="D17" s="64" t="str">
        <f>IF(ISBLANK(C17)," ",VLOOKUP(C17,'Ders Dağılım'!A$2:H$1071,2,0))</f>
        <v>Genel Muhasebe I</v>
      </c>
      <c r="E17" s="64" t="str">
        <f>IF(ISBLANK(C17)," ",VLOOKUP(C17,'Ders Dağılım'!A$2:H$1071,8,0))</f>
        <v>Öğr. Gör. Tunahan BİLGİN</v>
      </c>
      <c r="F17" s="109" t="s">
        <v>219</v>
      </c>
      <c r="G17" s="403"/>
      <c r="H17" s="58">
        <v>0.54166666666666663</v>
      </c>
      <c r="I17" s="357"/>
      <c r="J17" s="64" t="str">
        <f>IF(ISBLANK(I17)," ",VLOOKUP(I17,'Ders Dağılım'!A$2:H$1071,2,0))</f>
        <v xml:space="preserve"> </v>
      </c>
      <c r="K17" s="64" t="str">
        <f>IF(ISBLANK(I17)," ",VLOOKUP(I17,'Ders Dağılım'!A$2:H$1071,8,0))</f>
        <v xml:space="preserve"> </v>
      </c>
      <c r="L17" s="109"/>
    </row>
    <row r="18" spans="1:12" x14ac:dyDescent="0.2">
      <c r="A18" s="403"/>
      <c r="B18" s="57">
        <v>0.58333333333333337</v>
      </c>
      <c r="C18" s="239" t="s">
        <v>239</v>
      </c>
      <c r="D18" s="64" t="str">
        <f>IF(ISBLANK(C18)," ",VLOOKUP(C18,'Ders Dağılım'!A$2:H$1071,2,0))</f>
        <v>Genel Muhasebe I</v>
      </c>
      <c r="E18" s="64" t="str">
        <f>IF(ISBLANK(C18)," ",VLOOKUP(C18,'Ders Dağılım'!A$2:H$1071,8,0))</f>
        <v>Öğr. Gör. Tunahan BİLGİN</v>
      </c>
      <c r="F18" s="109" t="s">
        <v>219</v>
      </c>
      <c r="G18" s="403"/>
      <c r="H18" s="58">
        <v>0.58333333333333337</v>
      </c>
      <c r="I18" s="357" t="s">
        <v>245</v>
      </c>
      <c r="J18" s="64" t="str">
        <f>IF(ISBLANK(I18)," ",VLOOKUP(I18,'Ders Dağılım'!A$2:H$1071,2,0))</f>
        <v>Mali Tablolar Analizi</v>
      </c>
      <c r="K18" s="64" t="str">
        <f>IF(ISBLANK(I18)," ",VLOOKUP(I18,'Ders Dağılım'!A$2:H$1071,8,0))</f>
        <v>Öğr. Gör. Ömer YILMAZ</v>
      </c>
      <c r="L18" s="109" t="s">
        <v>221</v>
      </c>
    </row>
    <row r="19" spans="1:12" x14ac:dyDescent="0.2">
      <c r="A19" s="403"/>
      <c r="B19" s="57">
        <v>0.625</v>
      </c>
      <c r="C19" s="239" t="s">
        <v>239</v>
      </c>
      <c r="D19" s="64" t="str">
        <f>IF(ISBLANK(C19)," ",VLOOKUP(C19,'Ders Dağılım'!A$2:H$1071,2,0))</f>
        <v>Genel Muhasebe I</v>
      </c>
      <c r="E19" s="64" t="str">
        <f>IF(ISBLANK(C19)," ",VLOOKUP(C19,'Ders Dağılım'!A$2:H$1071,8,0))</f>
        <v>Öğr. Gör. Tunahan BİLGİN</v>
      </c>
      <c r="F19" s="109" t="s">
        <v>219</v>
      </c>
      <c r="G19" s="403"/>
      <c r="H19" s="58">
        <v>0.625</v>
      </c>
      <c r="I19" s="357" t="s">
        <v>245</v>
      </c>
      <c r="J19" s="64" t="str">
        <f>IF(ISBLANK(I19)," ",VLOOKUP(I19,'Ders Dağılım'!A$2:H$1071,2,0))</f>
        <v>Mali Tablolar Analizi</v>
      </c>
      <c r="K19" s="64" t="str">
        <f>IF(ISBLANK(I19)," ",VLOOKUP(I19,'Ders Dağılım'!A$2:H$1071,8,0))</f>
        <v>Öğr. Gör. Ömer YILMAZ</v>
      </c>
      <c r="L19" s="109" t="s">
        <v>221</v>
      </c>
    </row>
    <row r="20" spans="1:12" ht="12" thickBot="1" x14ac:dyDescent="0.25">
      <c r="A20" s="408"/>
      <c r="B20" s="61">
        <v>0.66666666666666663</v>
      </c>
      <c r="C20" s="241" t="s">
        <v>239</v>
      </c>
      <c r="D20" s="65" t="str">
        <f>IF(ISBLANK(C20)," ",VLOOKUP(C20,'Ders Dağılım'!A$2:H$1071,2,0))</f>
        <v>Genel Muhasebe I</v>
      </c>
      <c r="E20" s="65" t="str">
        <f>IF(ISBLANK(C20)," ",VLOOKUP(C20,'Ders Dağılım'!A$2:H$1071,8,0))</f>
        <v>Öğr. Gör. Tunahan BİLGİN</v>
      </c>
      <c r="F20" s="110" t="s">
        <v>219</v>
      </c>
      <c r="G20" s="408"/>
      <c r="H20" s="62">
        <v>0.66666666666666663</v>
      </c>
      <c r="I20" s="358" t="s">
        <v>245</v>
      </c>
      <c r="J20" s="65" t="str">
        <f>IF(ISBLANK(I20)," ",VLOOKUP(I20,'Ders Dağılım'!A$2:H$1071,2,0))</f>
        <v>Mali Tablolar Analizi</v>
      </c>
      <c r="K20" s="65" t="str">
        <f>IF(ISBLANK(I20)," ",VLOOKUP(I20,'Ders Dağılım'!A$2:H$1071,8,0))</f>
        <v>Öğr. Gör. Ömer YILMAZ</v>
      </c>
      <c r="L20" s="110" t="s">
        <v>221</v>
      </c>
    </row>
    <row r="21" spans="1:12" ht="12" customHeight="1" x14ac:dyDescent="0.2">
      <c r="A21" s="402" t="s">
        <v>6</v>
      </c>
      <c r="B21" s="55">
        <v>0.375</v>
      </c>
      <c r="C21" s="357" t="s">
        <v>244</v>
      </c>
      <c r="D21" s="63" t="str">
        <f>IF(ISBLANK(C21)," ",VLOOKUP(C21,'Ders Dağılım'!A$2:H$1071,2,0))</f>
        <v>Ofis Programları I</v>
      </c>
      <c r="E21" s="63" t="str">
        <f>IF(ISBLANK(C21)," ",VLOOKUP(C21,'Ders Dağılım'!A$2:H$1071,8,0))</f>
        <v>Öğr. Gör. SERKAN VARAN</v>
      </c>
      <c r="F21" s="108" t="s">
        <v>227</v>
      </c>
      <c r="G21" s="402" t="s">
        <v>6</v>
      </c>
      <c r="H21" s="56">
        <v>0.375</v>
      </c>
      <c r="I21" s="359" t="s">
        <v>259</v>
      </c>
      <c r="J21" s="63" t="str">
        <f>IF(ISBLANK(I21)," ",VLOOKUP(I21,'Ders Dağılım'!A$2:H$1071,2,0))</f>
        <v>Sigorta Hukuku</v>
      </c>
      <c r="K21" s="63" t="str">
        <f>IF(ISBLANK(I21)," ",VLOOKUP(I21,'Ders Dağılım'!A$2:H$1071,8,0))</f>
        <v>Öğr. Gör. MUSTAFA SOLMAZ</v>
      </c>
      <c r="L21" s="108" t="s">
        <v>224</v>
      </c>
    </row>
    <row r="22" spans="1:12" x14ac:dyDescent="0.2">
      <c r="A22" s="403"/>
      <c r="B22" s="57">
        <v>0.41319444444444442</v>
      </c>
      <c r="C22" s="357" t="s">
        <v>244</v>
      </c>
      <c r="D22" s="64" t="str">
        <f>IF(ISBLANK(C22)," ",VLOOKUP(C22,'Ders Dağılım'!A$2:H$1071,2,0))</f>
        <v>Ofis Programları I</v>
      </c>
      <c r="E22" s="64" t="str">
        <f>IF(ISBLANK(C22)," ",VLOOKUP(C22,'Ders Dağılım'!A$2:H$1071,8,0))</f>
        <v>Öğr. Gör. SERKAN VARAN</v>
      </c>
      <c r="F22" s="109" t="s">
        <v>227</v>
      </c>
      <c r="G22" s="403"/>
      <c r="H22" s="58">
        <v>0.41319444444444442</v>
      </c>
      <c r="I22" s="357" t="s">
        <v>259</v>
      </c>
      <c r="J22" s="64" t="str">
        <f>IF(ISBLANK(I22)," ",VLOOKUP(I22,'Ders Dağılım'!A$2:H$1071,2,0))</f>
        <v>Sigorta Hukuku</v>
      </c>
      <c r="K22" s="64" t="str">
        <f>IF(ISBLANK(I22)," ",VLOOKUP(I22,'Ders Dağılım'!A$2:H$1071,8,0))</f>
        <v>Öğr. Gör. MUSTAFA SOLMAZ</v>
      </c>
      <c r="L22" s="109" t="s">
        <v>224</v>
      </c>
    </row>
    <row r="23" spans="1:12" x14ac:dyDescent="0.2">
      <c r="A23" s="403"/>
      <c r="B23" s="57">
        <v>0.4513888888888889</v>
      </c>
      <c r="C23" s="357" t="s">
        <v>241</v>
      </c>
      <c r="D23" s="64" t="str">
        <f>IF(ISBLANK(C23)," ",VLOOKUP(C23,'Ders Dağılım'!A$2:H$1071,2,0))</f>
        <v>Mikro İktisat</v>
      </c>
      <c r="E23" s="64" t="str">
        <f>IF(ISBLANK(C23)," ",VLOOKUP(C23,'Ders Dağılım'!A$2:H$1071,8,0))</f>
        <v>Öğr. Gör. SEVAL ŞENGEZER</v>
      </c>
      <c r="F23" s="109" t="s">
        <v>226</v>
      </c>
      <c r="G23" s="403"/>
      <c r="H23" s="58">
        <v>0.4513888888888889</v>
      </c>
      <c r="I23" s="357" t="s">
        <v>256</v>
      </c>
      <c r="J23" s="64" t="str">
        <f>IF(ISBLANK(I23)," ",VLOOKUP(I23,'Ders Dağılım'!A$2:H$1071,2,0))</f>
        <v>Vergi Hukuku</v>
      </c>
      <c r="K23" s="64" t="str">
        <f>IF(ISBLANK(I23)," ",VLOOKUP(I23,'Ders Dağılım'!A$2:H$1071,8,0))</f>
        <v>Öğr. Gör. MUSTAFA SOLMAZ</v>
      </c>
      <c r="L23" s="109" t="s">
        <v>500</v>
      </c>
    </row>
    <row r="24" spans="1:12" x14ac:dyDescent="0.2">
      <c r="A24" s="403"/>
      <c r="B24" s="57">
        <v>0.48958333333333331</v>
      </c>
      <c r="C24" s="357" t="s">
        <v>241</v>
      </c>
      <c r="D24" s="64" t="str">
        <f>IF(ISBLANK(C24)," ",VLOOKUP(C24,'Ders Dağılım'!A$2:H$1071,2,0))</f>
        <v>Mikro İktisat</v>
      </c>
      <c r="E24" s="64" t="str">
        <f>IF(ISBLANK(C24)," ",VLOOKUP(C24,'Ders Dağılım'!A$2:H$1071,8,0))</f>
        <v>Öğr. Gör. SEVAL ŞENGEZER</v>
      </c>
      <c r="F24" s="109" t="s">
        <v>226</v>
      </c>
      <c r="G24" s="403"/>
      <c r="H24" s="58">
        <v>0.48958333333333331</v>
      </c>
      <c r="I24" s="357" t="s">
        <v>256</v>
      </c>
      <c r="J24" s="64" t="str">
        <f>IF(ISBLANK(I24)," ",VLOOKUP(I24,'Ders Dağılım'!A$2:H$1071,2,0))</f>
        <v>Vergi Hukuku</v>
      </c>
      <c r="K24" s="64" t="str">
        <f>IF(ISBLANK(I24)," ",VLOOKUP(I24,'Ders Dağılım'!A$2:H$1071,8,0))</f>
        <v>Öğr. Gör. MUSTAFA SOLMAZ</v>
      </c>
      <c r="L24" s="109" t="s">
        <v>500</v>
      </c>
    </row>
    <row r="25" spans="1:12" x14ac:dyDescent="0.2">
      <c r="A25" s="403"/>
      <c r="B25" s="57">
        <v>0.54166666666666663</v>
      </c>
      <c r="C25" s="357"/>
      <c r="D25" s="64" t="str">
        <f>IF(ISBLANK(C25)," ",VLOOKUP(C25,'Ders Dağılım'!A$2:H$1071,2,0))</f>
        <v xml:space="preserve"> </v>
      </c>
      <c r="E25" s="64" t="str">
        <f>IF(ISBLANK(C25)," ",VLOOKUP(C25,'Ders Dağılım'!A$2:H$1071,8,0))</f>
        <v xml:space="preserve"> </v>
      </c>
      <c r="F25" s="109"/>
      <c r="G25" s="403"/>
      <c r="H25" s="58">
        <v>0.54166666666666663</v>
      </c>
      <c r="I25" s="357"/>
      <c r="J25" s="64" t="str">
        <f>IF(ISBLANK(I25)," ",VLOOKUP(I25,'Ders Dağılım'!A$2:H$1071,2,0))</f>
        <v xml:space="preserve"> </v>
      </c>
      <c r="K25" s="64" t="str">
        <f>IF(ISBLANK(I25)," ",VLOOKUP(I25,'Ders Dağılım'!A$2:H$1071,8,0))</f>
        <v xml:space="preserve"> </v>
      </c>
      <c r="L25" s="109"/>
    </row>
    <row r="26" spans="1:12" x14ac:dyDescent="0.2">
      <c r="A26" s="403"/>
      <c r="B26" s="57">
        <v>0.58333333333333337</v>
      </c>
      <c r="C26" s="357"/>
      <c r="D26" s="64" t="str">
        <f>IF(ISBLANK(C26)," ",VLOOKUP(C26,'Ders Dağılım'!A$2:H$1071,2,0))</f>
        <v xml:space="preserve"> </v>
      </c>
      <c r="E26" s="64" t="str">
        <f>IF(ISBLANK(C26)," ",VLOOKUP(C26,'Ders Dağılım'!A$2:H$1071,8,0))</f>
        <v xml:space="preserve"> </v>
      </c>
      <c r="F26" s="109"/>
      <c r="G26" s="403"/>
      <c r="H26" s="58">
        <v>0.58333333333333337</v>
      </c>
      <c r="I26" s="357"/>
      <c r="J26" s="64" t="str">
        <f>IF(ISBLANK(I26)," ",VLOOKUP(I26,'Ders Dağılım'!A$2:H$1071,2,0))</f>
        <v xml:space="preserve"> </v>
      </c>
      <c r="K26" s="64" t="str">
        <f>IF(ISBLANK(I26)," ",VLOOKUP(I26,'Ders Dağılım'!A$2:H$1071,8,0))</f>
        <v xml:space="preserve"> </v>
      </c>
      <c r="L26" s="109"/>
    </row>
    <row r="27" spans="1:12" x14ac:dyDescent="0.2">
      <c r="A27" s="403"/>
      <c r="B27" s="57">
        <v>0.625</v>
      </c>
      <c r="C27" s="239"/>
      <c r="D27" s="64" t="str">
        <f>IF(ISBLANK(C27)," ",VLOOKUP(C27,'Ders Dağılım'!A$2:H$1071,2,0))</f>
        <v xml:space="preserve"> </v>
      </c>
      <c r="E27" s="64" t="str">
        <f>IF(ISBLANK(C27)," ",VLOOKUP(C27,'Ders Dağılım'!A$2:H$1071,8,0))</f>
        <v xml:space="preserve"> </v>
      </c>
      <c r="F27" s="109"/>
      <c r="G27" s="403"/>
      <c r="H27" s="58">
        <v>0.625</v>
      </c>
      <c r="I27" s="357"/>
      <c r="J27" s="64" t="str">
        <f>IF(ISBLANK(I27)," ",VLOOKUP(I27,'Ders Dağılım'!A$2:H$1071,2,0))</f>
        <v xml:space="preserve"> </v>
      </c>
      <c r="K27" s="64" t="str">
        <f>IF(ISBLANK(I27)," ",VLOOKUP(I27,'Ders Dağılım'!A$2:H$1071,8,0))</f>
        <v xml:space="preserve"> </v>
      </c>
      <c r="L27" s="109"/>
    </row>
    <row r="28" spans="1:12" ht="12" thickBot="1" x14ac:dyDescent="0.25">
      <c r="A28" s="408"/>
      <c r="B28" s="61">
        <v>0.66666666666666663</v>
      </c>
      <c r="C28" s="240"/>
      <c r="D28" s="65" t="str">
        <f>IF(ISBLANK(C28)," ",VLOOKUP(C28,'Ders Dağılım'!A$2:H$1071,2,0))</f>
        <v xml:space="preserve"> </v>
      </c>
      <c r="E28" s="65" t="str">
        <f>IF(ISBLANK(C28)," ",VLOOKUP(C28,'Ders Dağılım'!A$2:H$1071,8,0))</f>
        <v xml:space="preserve"> </v>
      </c>
      <c r="F28" s="110"/>
      <c r="G28" s="408"/>
      <c r="H28" s="62">
        <v>0.66666666666666663</v>
      </c>
      <c r="I28" s="358"/>
      <c r="J28" s="65" t="str">
        <f>IF(ISBLANK(I28)," ",VLOOKUP(I28,'Ders Dağılım'!A$2:H$1071,2,0))</f>
        <v xml:space="preserve"> </v>
      </c>
      <c r="K28" s="65" t="str">
        <f>IF(ISBLANK(I28)," ",VLOOKUP(I28,'Ders Dağılım'!A$2:H$1071,8,0))</f>
        <v xml:space="preserve"> </v>
      </c>
      <c r="L28" s="110"/>
    </row>
    <row r="29" spans="1:12" ht="12" customHeight="1" x14ac:dyDescent="0.2">
      <c r="A29" s="402" t="s">
        <v>7</v>
      </c>
      <c r="B29" s="55">
        <v>0.375</v>
      </c>
      <c r="C29" s="238"/>
      <c r="D29" s="63" t="str">
        <f>IF(ISBLANK(C29)," ",VLOOKUP(C29,'Ders Dağılım'!A$2:H$1071,2,0))</f>
        <v xml:space="preserve"> </v>
      </c>
      <c r="E29" s="63" t="str">
        <f>IF(ISBLANK(C29)," ",VLOOKUP(C29,'Ders Dağılım'!A$2:H$1071,8,0))</f>
        <v xml:space="preserve"> </v>
      </c>
      <c r="F29" s="108"/>
      <c r="G29" s="402" t="s">
        <v>7</v>
      </c>
      <c r="H29" s="56">
        <v>0.375</v>
      </c>
      <c r="I29" s="359"/>
      <c r="J29" s="63" t="str">
        <f>IF(ISBLANK(I29)," ",VLOOKUP(I29,'Ders Dağılım'!A$2:H$1071,2,0))</f>
        <v xml:space="preserve"> </v>
      </c>
      <c r="K29" s="63" t="str">
        <f>IF(ISBLANK(I29)," ",VLOOKUP(I29,'Ders Dağılım'!A$2:H$1071,8,0))</f>
        <v xml:space="preserve"> </v>
      </c>
      <c r="L29" s="108"/>
    </row>
    <row r="30" spans="1:12" x14ac:dyDescent="0.2">
      <c r="A30" s="403"/>
      <c r="B30" s="57">
        <v>0.41319444444444442</v>
      </c>
      <c r="C30" s="239"/>
      <c r="D30" s="64" t="str">
        <f>IF(ISBLANK(C30)," ",VLOOKUP(C30,'Ders Dağılım'!A$2:H$1071,2,0))</f>
        <v xml:space="preserve"> </v>
      </c>
      <c r="E30" s="64" t="str">
        <f>IF(ISBLANK(C30)," ",VLOOKUP(C30,'Ders Dağılım'!A$2:H$1071,8,0))</f>
        <v xml:space="preserve"> </v>
      </c>
      <c r="F30" s="109"/>
      <c r="G30" s="403"/>
      <c r="H30" s="58">
        <v>0.41319444444444442</v>
      </c>
      <c r="I30" s="357" t="s">
        <v>258</v>
      </c>
      <c r="J30" s="64" t="str">
        <f>IF(ISBLANK(I30)," ",VLOOKUP(I30,'Ders Dağılım'!A$2:H$1071,2,0))</f>
        <v>Sigortacılık</v>
      </c>
      <c r="K30" s="64" t="str">
        <f>IF(ISBLANK(I30)," ",VLOOKUP(I30,'Ders Dağılım'!A$2:H$1071,8,0))</f>
        <v>Öğr. Gör. Elif ATAMAN ERDOĞDU</v>
      </c>
      <c r="L30" s="109" t="s">
        <v>223</v>
      </c>
    </row>
    <row r="31" spans="1:12" x14ac:dyDescent="0.2">
      <c r="A31" s="403"/>
      <c r="B31" s="57">
        <v>0.4513888888888889</v>
      </c>
      <c r="C31" s="239"/>
      <c r="D31" s="64" t="str">
        <f>IF(ISBLANK(C31)," ",VLOOKUP(C31,'Ders Dağılım'!A$2:H$1071,2,0))</f>
        <v xml:space="preserve"> </v>
      </c>
      <c r="E31" s="64" t="str">
        <f>IF(ISBLANK(C31)," ",VLOOKUP(C31,'Ders Dağılım'!A$2:H$1071,8,0))</f>
        <v xml:space="preserve"> </v>
      </c>
      <c r="F31" s="109"/>
      <c r="G31" s="403"/>
      <c r="H31" s="58">
        <v>0.4513888888888889</v>
      </c>
      <c r="I31" s="357" t="s">
        <v>258</v>
      </c>
      <c r="J31" s="64" t="str">
        <f>IF(ISBLANK(I31)," ",VLOOKUP(I31,'Ders Dağılım'!A$2:H$1071,2,0))</f>
        <v>Sigortacılık</v>
      </c>
      <c r="K31" s="64" t="str">
        <f>IF(ISBLANK(I31)," ",VLOOKUP(I31,'Ders Dağılım'!A$2:H$1071,8,0))</f>
        <v>Öğr. Gör. Elif ATAMAN ERDOĞDU</v>
      </c>
      <c r="L31" s="109" t="s">
        <v>223</v>
      </c>
    </row>
    <row r="32" spans="1:12" x14ac:dyDescent="0.2">
      <c r="A32" s="403"/>
      <c r="B32" s="57">
        <v>0.48958333333333331</v>
      </c>
      <c r="C32" s="239"/>
      <c r="D32" s="64" t="str">
        <f>IF(ISBLANK(C32)," ",VLOOKUP(C32,'Ders Dağılım'!A$2:H$1071,2,0))</f>
        <v xml:space="preserve"> </v>
      </c>
      <c r="E32" s="64" t="str">
        <f>IF(ISBLANK(C32)," ",VLOOKUP(C32,'Ders Dağılım'!A$2:H$1071,8,0))</f>
        <v xml:space="preserve"> </v>
      </c>
      <c r="F32" s="109"/>
      <c r="G32" s="403"/>
      <c r="H32" s="58">
        <v>0.48958333333333331</v>
      </c>
      <c r="I32" s="357" t="s">
        <v>258</v>
      </c>
      <c r="J32" s="64" t="str">
        <f>IF(ISBLANK(I32)," ",VLOOKUP(I32,'Ders Dağılım'!A$2:H$1071,2,0))</f>
        <v>Sigortacılık</v>
      </c>
      <c r="K32" s="64" t="str">
        <f>IF(ISBLANK(I32)," ",VLOOKUP(I32,'Ders Dağılım'!A$2:H$1071,8,0))</f>
        <v>Öğr. Gör. Elif ATAMAN ERDOĞDU</v>
      </c>
      <c r="L32" s="109" t="s">
        <v>223</v>
      </c>
    </row>
    <row r="33" spans="1:12" x14ac:dyDescent="0.2">
      <c r="A33" s="403"/>
      <c r="B33" s="57">
        <v>0.54166666666666663</v>
      </c>
      <c r="C33" s="239" t="s">
        <v>237</v>
      </c>
      <c r="D33" s="64" t="str">
        <f>IF(ISBLANK(C33)," ",VLOOKUP(C33,'Ders Dağılım'!A$2:H$1071,2,0))</f>
        <v>Sosyal Politikaya Giriş</v>
      </c>
      <c r="E33" s="64" t="str">
        <f>IF(ISBLANK(C33)," ",VLOOKUP(C33,'Ders Dağılım'!A$2:H$1071,8,0))</f>
        <v>Öğr. Gör. MUSTAFA SOLMAZ</v>
      </c>
      <c r="F33" s="109" t="s">
        <v>226</v>
      </c>
      <c r="G33" s="403"/>
      <c r="H33" s="58">
        <v>0.54166666666666663</v>
      </c>
      <c r="I33" s="357"/>
      <c r="J33" s="64" t="str">
        <f>IF(ISBLANK(I33)," ",VLOOKUP(I33,'Ders Dağılım'!A$2:H$1071,2,0))</f>
        <v xml:space="preserve"> </v>
      </c>
      <c r="K33" s="64" t="str">
        <f>IF(ISBLANK(I33)," ",VLOOKUP(I33,'Ders Dağılım'!A$2:H$1071,8,0))</f>
        <v xml:space="preserve"> </v>
      </c>
      <c r="L33" s="109"/>
    </row>
    <row r="34" spans="1:12" x14ac:dyDescent="0.2">
      <c r="A34" s="403"/>
      <c r="B34" s="57">
        <v>0.58333333333333337</v>
      </c>
      <c r="C34" s="357" t="s">
        <v>237</v>
      </c>
      <c r="D34" s="64" t="str">
        <f>IF(ISBLANK(C34)," ",VLOOKUP(C34,'Ders Dağılım'!A$2:H$1071,2,0))</f>
        <v>Sosyal Politikaya Giriş</v>
      </c>
      <c r="E34" s="64" t="str">
        <f>IF(ISBLANK(C34)," ",VLOOKUP(C34,'Ders Dağılım'!A$2:H$1071,8,0))</f>
        <v>Öğr. Gör. MUSTAFA SOLMAZ</v>
      </c>
      <c r="F34" s="109" t="s">
        <v>226</v>
      </c>
      <c r="G34" s="403"/>
      <c r="H34" s="58">
        <v>0.58333333333333337</v>
      </c>
      <c r="I34" s="357"/>
      <c r="J34" s="64" t="str">
        <f>IF(ISBLANK(I34)," ",VLOOKUP(I34,'Ders Dağılım'!A$2:H$1071,2,0))</f>
        <v xml:space="preserve"> </v>
      </c>
      <c r="K34" s="64" t="str">
        <f>IF(ISBLANK(I34)," ",VLOOKUP(I34,'Ders Dağılım'!A$2:H$1071,8,0))</f>
        <v xml:space="preserve"> </v>
      </c>
      <c r="L34" s="109"/>
    </row>
    <row r="35" spans="1:12" x14ac:dyDescent="0.2">
      <c r="A35" s="403"/>
      <c r="B35" s="57">
        <v>0.625</v>
      </c>
      <c r="C35" s="357" t="s">
        <v>237</v>
      </c>
      <c r="D35" s="64" t="str">
        <f>IF(ISBLANK(C35)," ",VLOOKUP(C35,'Ders Dağılım'!A$2:H$1071,2,0))</f>
        <v>Sosyal Politikaya Giriş</v>
      </c>
      <c r="E35" s="64" t="str">
        <f>IF(ISBLANK(C35)," ",VLOOKUP(C35,'Ders Dağılım'!A$2:H$1071,8,0))</f>
        <v>Öğr. Gör. MUSTAFA SOLMAZ</v>
      </c>
      <c r="F35" s="109" t="s">
        <v>226</v>
      </c>
      <c r="G35" s="403"/>
      <c r="H35" s="58">
        <v>0.625</v>
      </c>
      <c r="I35" s="357" t="s">
        <v>250</v>
      </c>
      <c r="J35" s="64" t="str">
        <f>IF(ISBLANK(I35)," ",VLOOKUP(I35,'Ders Dağılım'!A$2:H$1071,2,0))</f>
        <v>Finansal Yatırım Araçları</v>
      </c>
      <c r="K35" s="64" t="str">
        <f>IF(ISBLANK(I35)," ",VLOOKUP(I35,'Ders Dağılım'!A$2:H$1071,8,0))</f>
        <v>Öğr. Gör. Dr. Azize Zehra ÇELENLİ BAŞARAN</v>
      </c>
      <c r="L35" s="109" t="s">
        <v>219</v>
      </c>
    </row>
    <row r="36" spans="1:12" ht="12" thickBot="1" x14ac:dyDescent="0.25">
      <c r="A36" s="408"/>
      <c r="B36" s="61">
        <v>0.66666666666666663</v>
      </c>
      <c r="C36" s="358"/>
      <c r="D36" s="65" t="str">
        <f>IF(ISBLANK(C36)," ",VLOOKUP(C36,'Ders Dağılım'!A$2:H$1071,2,0))</f>
        <v xml:space="preserve"> </v>
      </c>
      <c r="E36" s="65" t="str">
        <f>IF(ISBLANK(C36)," ",VLOOKUP(C36,'Ders Dağılım'!A$2:H$1071,8,0))</f>
        <v xml:space="preserve"> </v>
      </c>
      <c r="F36" s="110"/>
      <c r="G36" s="408"/>
      <c r="H36" s="62">
        <v>0.66666666666666663</v>
      </c>
      <c r="I36" s="358" t="s">
        <v>250</v>
      </c>
      <c r="J36" s="65" t="str">
        <f>IF(ISBLANK(I36)," ",VLOOKUP(I36,'Ders Dağılım'!A$2:H$1071,2,0))</f>
        <v>Finansal Yatırım Araçları</v>
      </c>
      <c r="K36" s="65" t="str">
        <f>IF(ISBLANK(I36)," ",VLOOKUP(I36,'Ders Dağılım'!A$2:H$1071,8,0))</f>
        <v>Öğr. Gör. Dr. Azize Zehra ÇELENLİ BAŞARAN</v>
      </c>
      <c r="L36" s="110" t="s">
        <v>219</v>
      </c>
    </row>
    <row r="37" spans="1:12" ht="12" customHeight="1" x14ac:dyDescent="0.2">
      <c r="A37" s="402" t="s">
        <v>8</v>
      </c>
      <c r="B37" s="55">
        <v>0.375</v>
      </c>
      <c r="C37" s="242"/>
      <c r="D37" s="63" t="str">
        <f>IF(ISBLANK(C37)," ",VLOOKUP(C37,'Ders Dağılım'!A$2:H$1071,2,0))</f>
        <v xml:space="preserve"> </v>
      </c>
      <c r="E37" s="63" t="str">
        <f>IF(ISBLANK(C37)," ",VLOOKUP(C37,'Ders Dağılım'!A$2:H$1071,8,0))</f>
        <v xml:space="preserve"> </v>
      </c>
      <c r="F37" s="108"/>
      <c r="G37" s="402" t="s">
        <v>8</v>
      </c>
      <c r="H37" s="56">
        <v>0.375</v>
      </c>
      <c r="I37" s="359"/>
      <c r="J37" s="63" t="str">
        <f>IF(ISBLANK(I37)," ",VLOOKUP(I37,'Ders Dağılım'!A$2:H$1071,2,0))</f>
        <v xml:space="preserve"> </v>
      </c>
      <c r="K37" s="63" t="str">
        <f>IF(ISBLANK(I37)," ",VLOOKUP(I37,'Ders Dağılım'!A$2:H$1071,8,0))</f>
        <v xml:space="preserve"> </v>
      </c>
      <c r="L37" s="108"/>
    </row>
    <row r="38" spans="1:12" x14ac:dyDescent="0.2">
      <c r="A38" s="403"/>
      <c r="B38" s="57">
        <v>0.41319444444444442</v>
      </c>
      <c r="C38" s="239"/>
      <c r="D38" s="64" t="str">
        <f>IF(ISBLANK(C38)," ",VLOOKUP(C38,'Ders Dağılım'!A$2:H$1071,2,0))</f>
        <v xml:space="preserve"> </v>
      </c>
      <c r="E38" s="64" t="str">
        <f>IF(ISBLANK(C38)," ",VLOOKUP(C38,'Ders Dağılım'!A$2:H$1071,8,0))</f>
        <v xml:space="preserve"> </v>
      </c>
      <c r="F38" s="109"/>
      <c r="G38" s="403"/>
      <c r="H38" s="58">
        <v>0.41319444444444442</v>
      </c>
      <c r="I38" s="357"/>
      <c r="J38" s="64" t="str">
        <f>IF(ISBLANK(I38)," ",VLOOKUP(I38,'Ders Dağılım'!A$2:H$1071,2,0))</f>
        <v xml:space="preserve"> </v>
      </c>
      <c r="K38" s="64" t="str">
        <f>IF(ISBLANK(I38)," ",VLOOKUP(I38,'Ders Dağılım'!A$2:H$1071,8,0))</f>
        <v xml:space="preserve"> </v>
      </c>
      <c r="L38" s="109"/>
    </row>
    <row r="39" spans="1:12" x14ac:dyDescent="0.2">
      <c r="A39" s="403"/>
      <c r="B39" s="57">
        <v>0.4513888888888889</v>
      </c>
      <c r="C39" s="239"/>
      <c r="D39" s="64" t="str">
        <f>IF(ISBLANK(C39)," ",VLOOKUP(C39,'Ders Dağılım'!A$2:H$1071,2,0))</f>
        <v xml:space="preserve"> </v>
      </c>
      <c r="E39" s="64" t="str">
        <f>IF(ISBLANK(C39)," ",VLOOKUP(C39,'Ders Dağılım'!A$2:H$1071,8,0))</f>
        <v xml:space="preserve"> </v>
      </c>
      <c r="F39" s="109"/>
      <c r="G39" s="403"/>
      <c r="H39" s="58">
        <v>0.4513888888888889</v>
      </c>
      <c r="I39" s="357"/>
      <c r="J39" s="64" t="str">
        <f>IF(ISBLANK(I39)," ",VLOOKUP(I39,'Ders Dağılım'!A$2:H$1071,2,0))</f>
        <v xml:space="preserve"> </v>
      </c>
      <c r="K39" s="64" t="str">
        <f>IF(ISBLANK(I39)," ",VLOOKUP(I39,'Ders Dağılım'!A$2:H$1071,8,0))</f>
        <v xml:space="preserve"> </v>
      </c>
      <c r="L39" s="109"/>
    </row>
    <row r="40" spans="1:12" x14ac:dyDescent="0.2">
      <c r="A40" s="403"/>
      <c r="B40" s="57">
        <v>0.48958333333333331</v>
      </c>
      <c r="C40" s="239"/>
      <c r="D40" s="64" t="str">
        <f>IF(ISBLANK(C40)," ",VLOOKUP(C40,'Ders Dağılım'!A$2:H$1071,2,0))</f>
        <v xml:space="preserve"> </v>
      </c>
      <c r="E40" s="64" t="str">
        <f>IF(ISBLANK(C40)," ",VLOOKUP(C40,'Ders Dağılım'!A$2:H$1071,8,0))</f>
        <v xml:space="preserve"> </v>
      </c>
      <c r="F40" s="109"/>
      <c r="G40" s="403"/>
      <c r="H40" s="58">
        <v>0.48958333333333331</v>
      </c>
      <c r="I40" s="357"/>
      <c r="J40" s="64" t="str">
        <f>IF(ISBLANK(I40)," ",VLOOKUP(I40,'Ders Dağılım'!A$2:H$1071,2,0))</f>
        <v xml:space="preserve"> </v>
      </c>
      <c r="K40" s="64" t="str">
        <f>IF(ISBLANK(I40)," ",VLOOKUP(I40,'Ders Dağılım'!A$2:H$1071,8,0))</f>
        <v xml:space="preserve"> </v>
      </c>
      <c r="L40" s="109"/>
    </row>
    <row r="41" spans="1:12" x14ac:dyDescent="0.2">
      <c r="A41" s="403"/>
      <c r="B41" s="57">
        <v>0.54166666666666663</v>
      </c>
      <c r="C41" s="239"/>
      <c r="D41" s="64" t="str">
        <f>IF(ISBLANK(C41)," ",VLOOKUP(C41,'Ders Dağılım'!A$2:H$1071,2,0))</f>
        <v xml:space="preserve"> </v>
      </c>
      <c r="E41" s="64" t="str">
        <f>IF(ISBLANK(C41)," ",VLOOKUP(C41,'Ders Dağılım'!A$2:H$1071,8,0))</f>
        <v xml:space="preserve"> </v>
      </c>
      <c r="F41" s="109"/>
      <c r="G41" s="403"/>
      <c r="H41" s="58">
        <v>0.54166666666666663</v>
      </c>
      <c r="I41" s="357" t="s">
        <v>253</v>
      </c>
      <c r="J41" s="64" t="str">
        <f>IF(ISBLANK(I41)," ",VLOOKUP(I41,'Ders Dağılım'!A$2:H$1071,2,0))</f>
        <v>Halkla İlişkiler</v>
      </c>
      <c r="K41" s="64" t="str">
        <f>IF(ISBLANK(I41)," ",VLOOKUP(I41,'Ders Dağılım'!A$2:H$1071,8,0))</f>
        <v>Öğr. Gör. Mürsel KAN</v>
      </c>
      <c r="L41" s="109" t="s">
        <v>224</v>
      </c>
    </row>
    <row r="42" spans="1:12" x14ac:dyDescent="0.2">
      <c r="A42" s="403"/>
      <c r="B42" s="57">
        <v>0.58333333333333337</v>
      </c>
      <c r="C42" s="239"/>
      <c r="D42" s="64" t="str">
        <f>IF(ISBLANK(C42)," ",VLOOKUP(C42,'Ders Dağılım'!A$2:H$1071,2,0))</f>
        <v xml:space="preserve"> </v>
      </c>
      <c r="E42" s="64" t="str">
        <f>IF(ISBLANK(C42)," ",VLOOKUP(C42,'Ders Dağılım'!A$2:H$1071,8,0))</f>
        <v xml:space="preserve"> </v>
      </c>
      <c r="F42" s="109"/>
      <c r="G42" s="403"/>
      <c r="H42" s="58">
        <v>0.58333333333333337</v>
      </c>
      <c r="I42" s="357" t="s">
        <v>253</v>
      </c>
      <c r="J42" s="64" t="str">
        <f>IF(ISBLANK(I42)," ",VLOOKUP(I42,'Ders Dağılım'!A$2:H$1071,2,0))</f>
        <v>Halkla İlişkiler</v>
      </c>
      <c r="K42" s="64" t="str">
        <f>IF(ISBLANK(I42)," ",VLOOKUP(I42,'Ders Dağılım'!A$2:H$1071,8,0))</f>
        <v>Öğr. Gör. Mürsel KAN</v>
      </c>
      <c r="L42" s="109" t="s">
        <v>224</v>
      </c>
    </row>
    <row r="43" spans="1:12" x14ac:dyDescent="0.2">
      <c r="A43" s="403"/>
      <c r="B43" s="57">
        <v>0.625</v>
      </c>
      <c r="C43" s="357" t="s">
        <v>236</v>
      </c>
      <c r="D43" s="64" t="str">
        <f>IF(ISBLANK(C43)," ",VLOOKUP(C43,'Ders Dağılım'!A$2:H$1071,2,0))</f>
        <v>İletişim</v>
      </c>
      <c r="E43" s="64" t="str">
        <f>IF(ISBLANK(C43)," ",VLOOKUP(C43,'Ders Dağılım'!A$2:H$1071,8,0))</f>
        <v>Öğr. Gör. Mürsel KAN</v>
      </c>
      <c r="F43" s="109" t="s">
        <v>224</v>
      </c>
      <c r="G43" s="403"/>
      <c r="H43" s="58">
        <v>0.625</v>
      </c>
      <c r="I43" s="357" t="s">
        <v>254</v>
      </c>
      <c r="J43" s="64" t="str">
        <f>IF(ISBLANK(I43)," ",VLOOKUP(I43,'Ders Dağılım'!A$2:H$1071,2,0))</f>
        <v>Ticaret Huk. ve Borçlar Huk.</v>
      </c>
      <c r="K43" s="64" t="str">
        <f>IF(ISBLANK(I43)," ",VLOOKUP(I43,'Ders Dağılım'!A$2:H$1071,8,0))</f>
        <v>Öğr. Gör. Elif ATAMAN ERDOĞDU</v>
      </c>
      <c r="L43" s="109" t="s">
        <v>221</v>
      </c>
    </row>
    <row r="44" spans="1:12" ht="12" thickBot="1" x14ac:dyDescent="0.25">
      <c r="A44" s="408"/>
      <c r="B44" s="61">
        <v>0.66666666666666663</v>
      </c>
      <c r="C44" s="358" t="s">
        <v>236</v>
      </c>
      <c r="D44" s="65" t="str">
        <f>IF(ISBLANK(C44)," ",VLOOKUP(C44,'Ders Dağılım'!A$2:H$1071,2,0))</f>
        <v>İletişim</v>
      </c>
      <c r="E44" s="65" t="str">
        <f>IF(ISBLANK(C44)," ",VLOOKUP(C44,'Ders Dağılım'!A$2:H$1071,8,0))</f>
        <v>Öğr. Gör. Mürsel KAN</v>
      </c>
      <c r="F44" s="110" t="s">
        <v>224</v>
      </c>
      <c r="G44" s="408"/>
      <c r="H44" s="62">
        <v>0.66666666666666663</v>
      </c>
      <c r="I44" s="358" t="s">
        <v>254</v>
      </c>
      <c r="J44" s="65" t="str">
        <f>IF(ISBLANK(I44)," ",VLOOKUP(I44,'Ders Dağılım'!A$2:H$1071,2,0))</f>
        <v>Ticaret Huk. ve Borçlar Huk.</v>
      </c>
      <c r="K44" s="65" t="str">
        <f>IF(ISBLANK(I44)," ",VLOOKUP(I44,'Ders Dağılım'!A$2:H$1071,8,0))</f>
        <v>Öğr. Gör. Elif ATAMAN ERDOĞDU</v>
      </c>
      <c r="L44" s="110" t="s">
        <v>221</v>
      </c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W22" sqref="W22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92" customWidth="1"/>
    <col min="4" max="4" width="20.5703125" style="48" customWidth="1"/>
    <col min="5" max="5" width="24.4257812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92" customWidth="1"/>
    <col min="10" max="10" width="20.140625" style="48" customWidth="1"/>
    <col min="11" max="11" width="28.5703125" style="48" customWidth="1"/>
    <col min="12" max="12" width="5.7109375" style="192" customWidth="1"/>
    <col min="13" max="16384" width="9.140625" style="48"/>
  </cols>
  <sheetData>
    <row r="1" spans="1:12" ht="12.75" x14ac:dyDescent="0.2">
      <c r="A1" s="410" t="str">
        <f>CONCATENATE('Ders Dağılım'!K1," ÖĞRETİM YILI ",'Ders Dağılım'!K2," YARIYILI")</f>
        <v>2024-2025 ÖĞRETİM YILI GÜZ YARIYILI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2.75" x14ac:dyDescent="0.2">
      <c r="A2" s="410" t="str">
        <f>CONCATENATE('Ders Dağılım'!J6," İ.Ö. HAFTALIK DERS PROGRAMI")</f>
        <v>SOSYAL GÜVENLİK PROGRAMI İ.Ö. HAFTALIK DERS PROGRAMI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195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195" t="s">
        <v>1</v>
      </c>
      <c r="J4" s="52" t="s">
        <v>2</v>
      </c>
      <c r="K4" s="52" t="s">
        <v>3</v>
      </c>
      <c r="L4" s="193" t="s">
        <v>9</v>
      </c>
    </row>
    <row r="5" spans="1:12" ht="12" customHeight="1" x14ac:dyDescent="0.2">
      <c r="A5" s="402" t="s">
        <v>4</v>
      </c>
      <c r="B5" s="327">
        <v>0.375</v>
      </c>
      <c r="C5" s="238"/>
      <c r="D5" s="333" t="str">
        <f>IF(ISBLANK(C5)," ",VLOOKUP(C5,'Ders Dağılım'!A$2:H$1071,2,0))</f>
        <v xml:space="preserve"> </v>
      </c>
      <c r="E5" s="333" t="str">
        <f>IF(ISBLANK(C5)," ",VLOOKUP(C5,'Ders Dağılım'!A$2:H$1071,8,0))</f>
        <v xml:space="preserve"> </v>
      </c>
      <c r="F5" s="337"/>
      <c r="G5" s="406" t="s">
        <v>4</v>
      </c>
      <c r="H5" s="329">
        <v>0.625</v>
      </c>
      <c r="I5" s="372" t="s">
        <v>246</v>
      </c>
      <c r="J5" s="334" t="str">
        <f>IF(ISBLANK(I5)," ",VLOOKUP(I5,'Ders Dağılım'!A$2:H$1071,2,0))</f>
        <v>Sosyal Güvenlik Hukuku I</v>
      </c>
      <c r="K5" s="334" t="str">
        <f>IF(ISBLANK(I5)," ",VLOOKUP(I5,'Ders Dağılım'!A$2:I$1071,9,0))</f>
        <v>Öğr. Gör. Dr. M. Selçuk ÖZKAN</v>
      </c>
      <c r="L5" s="339" t="s">
        <v>219</v>
      </c>
    </row>
    <row r="6" spans="1:12" x14ac:dyDescent="0.2">
      <c r="A6" s="403"/>
      <c r="B6" s="329">
        <v>0.41319444444444442</v>
      </c>
      <c r="C6" s="357"/>
      <c r="D6" s="334" t="str">
        <f>IF(ISBLANK(C6)," ",VLOOKUP(C6,'Ders Dağılım'!A$2:H$1071,2,0))</f>
        <v xml:space="preserve"> </v>
      </c>
      <c r="E6" s="334" t="str">
        <f>IF(ISBLANK(C6)," ",VLOOKUP(C6,'Ders Dağılım'!A$2:H$1071,8,0))</f>
        <v xml:space="preserve"> </v>
      </c>
      <c r="F6" s="340"/>
      <c r="G6" s="406"/>
      <c r="H6" s="329">
        <v>0.66666666666666663</v>
      </c>
      <c r="I6" s="372" t="s">
        <v>246</v>
      </c>
      <c r="J6" s="334" t="str">
        <f>IF(ISBLANK(I6)," ",VLOOKUP(I6,'Ders Dağılım'!A$2:H$1071,2,0))</f>
        <v>Sosyal Güvenlik Hukuku I</v>
      </c>
      <c r="K6" s="334" t="str">
        <f>IF(ISBLANK(I6)," ",VLOOKUP(I6,'Ders Dağılım'!A$2:I$1071,9,0))</f>
        <v>Öğr. Gör. Dr. M. Selçuk ÖZKAN</v>
      </c>
      <c r="L6" s="339" t="s">
        <v>219</v>
      </c>
    </row>
    <row r="7" spans="1:12" x14ac:dyDescent="0.2">
      <c r="A7" s="403"/>
      <c r="B7" s="329">
        <v>0.4513888888888889</v>
      </c>
      <c r="C7" s="357"/>
      <c r="D7" s="334" t="str">
        <f>IF(ISBLANK(C7)," ",VLOOKUP(C7,'Ders Dağılım'!A$2:H$1071,2,0))</f>
        <v xml:space="preserve"> </v>
      </c>
      <c r="E7" s="334" t="str">
        <f>IF(ISBLANK(C7)," ",VLOOKUP(C7,'Ders Dağılım'!A$2:H$1071,8,0))</f>
        <v xml:space="preserve"> </v>
      </c>
      <c r="F7" s="340"/>
      <c r="G7" s="406"/>
      <c r="H7" s="329">
        <v>0.70833333333333304</v>
      </c>
      <c r="I7" s="357" t="s">
        <v>248</v>
      </c>
      <c r="J7" s="334" t="str">
        <f>IF(ISBLANK(I7)," ",VLOOKUP(I7,'Ders Dağılım'!A$2:H$1071,2,0))</f>
        <v>İş Hukuku</v>
      </c>
      <c r="K7" s="334" t="str">
        <f>IF(ISBLANK(I7)," ",VLOOKUP(I7,'Ders Dağılım'!A$2:I$1071,9,0))</f>
        <v>Öğr. Gör. Dr. M. Selçuk ÖZKAN</v>
      </c>
      <c r="L7" s="339" t="s">
        <v>219</v>
      </c>
    </row>
    <row r="8" spans="1:12" x14ac:dyDescent="0.2">
      <c r="A8" s="403"/>
      <c r="B8" s="329">
        <v>0.48958333333333331</v>
      </c>
      <c r="C8" s="357"/>
      <c r="D8" s="334" t="str">
        <f>IF(ISBLANK(C8)," ",VLOOKUP(C8,'Ders Dağılım'!A$2:H$1071,2,0))</f>
        <v xml:space="preserve"> </v>
      </c>
      <c r="E8" s="334" t="str">
        <f>IF(ISBLANK(C8)," ",VLOOKUP(C8,'Ders Dağılım'!A$2:H$1071,8,0))</f>
        <v xml:space="preserve"> </v>
      </c>
      <c r="F8" s="340"/>
      <c r="G8" s="406"/>
      <c r="H8" s="329">
        <v>0.75</v>
      </c>
      <c r="I8" s="357" t="s">
        <v>248</v>
      </c>
      <c r="J8" s="334" t="str">
        <f>IF(ISBLANK(I8)," ",VLOOKUP(I8,'Ders Dağılım'!A$2:H$1071,2,0))</f>
        <v>İş Hukuku</v>
      </c>
      <c r="K8" s="334" t="str">
        <f>IF(ISBLANK(I8)," ",VLOOKUP(I8,'Ders Dağılım'!A$2:I$1071,9,0))</f>
        <v>Öğr. Gör. Dr. M. Selçuk ÖZKAN</v>
      </c>
      <c r="L8" s="339" t="s">
        <v>219</v>
      </c>
    </row>
    <row r="9" spans="1:12" x14ac:dyDescent="0.2">
      <c r="A9" s="403"/>
      <c r="B9" s="329">
        <v>0.54166666666666663</v>
      </c>
      <c r="C9" s="357" t="s">
        <v>234</v>
      </c>
      <c r="D9" s="334" t="str">
        <f>IF(ISBLANK(C9)," ",VLOOKUP(C9,'Ders Dağılım'!A$2:H$1071,2,0))</f>
        <v>Mesleki Matematik</v>
      </c>
      <c r="E9" s="334" t="str">
        <f>IF(ISBLANK(C9)," ",VLOOKUP(C9,'Ders Dağılım'!A$2:H$1071,8,0))</f>
        <v>Doç. Dr. Evren ERGÜN</v>
      </c>
      <c r="F9" s="340" t="s">
        <v>226</v>
      </c>
      <c r="G9" s="406"/>
      <c r="H9" s="329">
        <v>0.79166666666666696</v>
      </c>
      <c r="I9" s="338"/>
      <c r="J9" s="334" t="str">
        <f>IF(ISBLANK(I9)," ",VLOOKUP(I9,'Ders Dağılım'!A$2:H$1071,2,0))</f>
        <v xml:space="preserve"> </v>
      </c>
      <c r="K9" s="334" t="str">
        <f>IF(ISBLANK(I9)," ",VLOOKUP(I9,'Ders Dağılım'!A$2:I$1071,9,0))</f>
        <v xml:space="preserve"> </v>
      </c>
      <c r="L9" s="339"/>
    </row>
    <row r="10" spans="1:12" x14ac:dyDescent="0.2">
      <c r="A10" s="403"/>
      <c r="B10" s="329">
        <v>0.58333333333333337</v>
      </c>
      <c r="C10" s="357" t="s">
        <v>234</v>
      </c>
      <c r="D10" s="334" t="str">
        <f>IF(ISBLANK(C10)," ",VLOOKUP(C10,'Ders Dağılım'!A$2:H$1071,2,0))</f>
        <v>Mesleki Matematik</v>
      </c>
      <c r="E10" s="334" t="str">
        <f>IF(ISBLANK(C10)," ",VLOOKUP(C10,'Ders Dağılım'!A$2:H$1071,8,0))</f>
        <v>Doç. Dr. Evren ERGÜN</v>
      </c>
      <c r="F10" s="340" t="s">
        <v>226</v>
      </c>
      <c r="G10" s="406"/>
      <c r="H10" s="329">
        <v>0.83333333333333304</v>
      </c>
      <c r="I10" s="338"/>
      <c r="J10" s="334" t="str">
        <f>IF(ISBLANK(I10)," ",VLOOKUP(I10,'Ders Dağılım'!A$2:H$1071,2,0))</f>
        <v xml:space="preserve"> </v>
      </c>
      <c r="K10" s="334" t="str">
        <f>IF(ISBLANK(I10)," ",VLOOKUP(I10,'Ders Dağılım'!A$2:I$1071,9,0))</f>
        <v xml:space="preserve"> </v>
      </c>
      <c r="L10" s="339"/>
    </row>
    <row r="11" spans="1:12" x14ac:dyDescent="0.2">
      <c r="A11" s="403"/>
      <c r="B11" s="329">
        <v>0.625</v>
      </c>
      <c r="C11" s="357"/>
      <c r="D11" s="334" t="str">
        <f>IF(ISBLANK(C11)," ",VLOOKUP(C11,'Ders Dağılım'!A$2:H$1071,2,0))</f>
        <v xml:space="preserve"> </v>
      </c>
      <c r="E11" s="334" t="str">
        <f>IF(ISBLANK(C11)," ",VLOOKUP(C11,'Ders Dağılım'!A$2:H$1071,8,0))</f>
        <v xml:space="preserve"> </v>
      </c>
      <c r="F11" s="340"/>
      <c r="G11" s="406"/>
      <c r="H11" s="329">
        <v>0.875</v>
      </c>
      <c r="I11" s="338"/>
      <c r="J11" s="334" t="str">
        <f>IF(ISBLANK(I11)," ",VLOOKUP(I11,'Ders Dağılım'!A$2:H$1071,2,0))</f>
        <v xml:space="preserve"> </v>
      </c>
      <c r="K11" s="334" t="str">
        <f>IF(ISBLANK(I11)," ",VLOOKUP(I11,'Ders Dağılım'!A$2:I$1071,9,0))</f>
        <v xml:space="preserve"> </v>
      </c>
      <c r="L11" s="339"/>
    </row>
    <row r="12" spans="1:12" ht="12" thickBot="1" x14ac:dyDescent="0.25">
      <c r="A12" s="404"/>
      <c r="B12" s="331">
        <v>0.66666666666666663</v>
      </c>
      <c r="C12" s="358"/>
      <c r="D12" s="335" t="str">
        <f>IF(ISBLANK(C12)," ",VLOOKUP(C12,'Ders Dağılım'!A$2:H$1071,2,0))</f>
        <v xml:space="preserve"> </v>
      </c>
      <c r="E12" s="335" t="str">
        <f>IF(ISBLANK(C12)," ",VLOOKUP(C12,'Ders Dağılım'!A$2:H$1071,8,0))</f>
        <v xml:space="preserve"> </v>
      </c>
      <c r="F12" s="348"/>
      <c r="G12" s="409"/>
      <c r="H12" s="331">
        <v>0.91666666666666596</v>
      </c>
      <c r="I12" s="341"/>
      <c r="J12" s="335" t="str">
        <f>IF(ISBLANK(I12)," ",VLOOKUP(I12,'Ders Dağılım'!A$2:H$1071,2,0))</f>
        <v xml:space="preserve"> </v>
      </c>
      <c r="K12" s="335" t="str">
        <f>IF(ISBLANK(I12)," ",VLOOKUP(I12,'Ders Dağılım'!A$2:I$1071,9,0))</f>
        <v xml:space="preserve"> </v>
      </c>
      <c r="L12" s="342"/>
    </row>
    <row r="13" spans="1:12" s="321" customFormat="1" ht="12.75" customHeight="1" x14ac:dyDescent="0.2">
      <c r="A13" s="415" t="s">
        <v>5</v>
      </c>
      <c r="B13" s="315"/>
      <c r="C13" s="316"/>
      <c r="D13" s="314"/>
      <c r="E13" s="314"/>
      <c r="F13" s="367"/>
      <c r="G13" s="419" t="s">
        <v>5</v>
      </c>
      <c r="H13" s="315">
        <v>0.58333333333333337</v>
      </c>
      <c r="I13" s="357" t="s">
        <v>245</v>
      </c>
      <c r="J13" s="334" t="str">
        <f>IF(ISBLANK(I13)," ",VLOOKUP(I13,'Ders Dağılım'!A$2:H$1071,2,0))</f>
        <v>Mali Tablolar Analizi</v>
      </c>
      <c r="K13" s="334" t="str">
        <f>IF(ISBLANK(I13)," ",VLOOKUP(I13,'Ders Dağılım'!A$2:I$1071,9,0))</f>
        <v>Öğr. Gör. Ömer YILMAZ</v>
      </c>
      <c r="L13" s="368" t="s">
        <v>221</v>
      </c>
    </row>
    <row r="14" spans="1:12" ht="12" customHeight="1" x14ac:dyDescent="0.2">
      <c r="A14" s="415"/>
      <c r="B14" s="309">
        <v>0.375</v>
      </c>
      <c r="C14" s="359" t="s">
        <v>235</v>
      </c>
      <c r="D14" s="311" t="str">
        <f>IF(ISBLANK(C14)," ",VLOOKUP(C14,'Ders Dağılım'!A$2:H$1071,2,0))</f>
        <v>Genel İşletme</v>
      </c>
      <c r="E14" s="311" t="str">
        <f>IF(ISBLANK(C14)," ",VLOOKUP(C14,'Ders Dağılım'!A$2:H$1071,8,0))</f>
        <v>Öğr. Gör. Ömer YILMAZ</v>
      </c>
      <c r="F14" s="312" t="s">
        <v>226</v>
      </c>
      <c r="G14" s="419"/>
      <c r="H14" s="329">
        <v>0.625</v>
      </c>
      <c r="I14" s="357" t="s">
        <v>245</v>
      </c>
      <c r="J14" s="334" t="str">
        <f>IF(ISBLANK(I14)," ",VLOOKUP(I14,'Ders Dağılım'!A$2:H$1071,2,0))</f>
        <v>Mali Tablolar Analizi</v>
      </c>
      <c r="K14" s="334" t="str">
        <f>IF(ISBLANK(I14)," ",VLOOKUP(I14,'Ders Dağılım'!A$2:I$1071,9,0))</f>
        <v>Öğr. Gör. Ömer YILMAZ</v>
      </c>
      <c r="L14" s="339" t="s">
        <v>221</v>
      </c>
    </row>
    <row r="15" spans="1:12" ht="15" customHeight="1" x14ac:dyDescent="0.2">
      <c r="A15" s="415"/>
      <c r="B15" s="329">
        <v>0.41319444444444442</v>
      </c>
      <c r="C15" s="357" t="s">
        <v>235</v>
      </c>
      <c r="D15" s="334" t="str">
        <f>IF(ISBLANK(C15)," ",VLOOKUP(C15,'Ders Dağılım'!A$2:H$1071,2,0))</f>
        <v>Genel İşletme</v>
      </c>
      <c r="E15" s="334" t="str">
        <f>IF(ISBLANK(C15)," ",VLOOKUP(C15,'Ders Dağılım'!A$2:H$1071,8,0))</f>
        <v>Öğr. Gör. Ömer YILMAZ</v>
      </c>
      <c r="F15" s="350" t="s">
        <v>226</v>
      </c>
      <c r="G15" s="419"/>
      <c r="H15" s="57">
        <v>0.66666666666666663</v>
      </c>
      <c r="I15" s="357" t="s">
        <v>245</v>
      </c>
      <c r="J15" s="64" t="str">
        <f>IF(ISBLANK(I15)," ",VLOOKUP(I15,'Ders Dağılım'!A$2:H$1071,2,0))</f>
        <v>Mali Tablolar Analizi</v>
      </c>
      <c r="K15" s="64" t="str">
        <f>IF(ISBLANK(I15)," ",VLOOKUP(I15,'Ders Dağılım'!A$2:I$1071,9,0))</f>
        <v>Öğr. Gör. Ömer YILMAZ</v>
      </c>
      <c r="L15" s="85" t="s">
        <v>221</v>
      </c>
    </row>
    <row r="16" spans="1:12" ht="15" customHeight="1" x14ac:dyDescent="0.2">
      <c r="A16" s="415"/>
      <c r="B16" s="329">
        <v>0.4513888888888889</v>
      </c>
      <c r="C16" s="357" t="s">
        <v>243</v>
      </c>
      <c r="D16" s="334" t="str">
        <f>IF(ISBLANK(C16)," ",VLOOKUP(C16,'Ders Dağılım'!A$2:H$1071,2,0))</f>
        <v>Temel Hukuk</v>
      </c>
      <c r="E16" s="334" t="str">
        <f>IF(ISBLANK(C16)," ",VLOOKUP(C16,'Ders Dağılım'!A$2:H$1071,8,0))</f>
        <v>Öğr. Gör. Dr. M. Selçuk ÖZKAN</v>
      </c>
      <c r="F16" s="350" t="s">
        <v>226</v>
      </c>
      <c r="G16" s="419"/>
      <c r="H16" s="57">
        <v>0.70833333333333304</v>
      </c>
      <c r="I16" s="84"/>
      <c r="J16" s="64" t="str">
        <f>IF(ISBLANK(I16)," ",VLOOKUP(I16,'Ders Dağılım'!A$2:H$1071,2,0))</f>
        <v xml:space="preserve"> </v>
      </c>
      <c r="K16" s="64" t="str">
        <f>IF(ISBLANK(I16)," ",VLOOKUP(I16,'Ders Dağılım'!A$2:I$1071,9,0))</f>
        <v xml:space="preserve"> </v>
      </c>
      <c r="L16" s="85"/>
    </row>
    <row r="17" spans="1:12" ht="15" customHeight="1" x14ac:dyDescent="0.2">
      <c r="A17" s="415"/>
      <c r="B17" s="329">
        <v>0.48958333333333331</v>
      </c>
      <c r="C17" s="357" t="s">
        <v>243</v>
      </c>
      <c r="D17" s="334" t="str">
        <f>IF(ISBLANK(C17)," ",VLOOKUP(C17,'Ders Dağılım'!A$2:H$1071,2,0))</f>
        <v>Temel Hukuk</v>
      </c>
      <c r="E17" s="334" t="str">
        <f>IF(ISBLANK(C17)," ",VLOOKUP(C17,'Ders Dağılım'!A$2:H$1071,8,0))</f>
        <v>Öğr. Gör. Dr. M. Selçuk ÖZKAN</v>
      </c>
      <c r="F17" s="350" t="s">
        <v>226</v>
      </c>
      <c r="G17" s="419"/>
      <c r="H17" s="57">
        <v>0.75</v>
      </c>
      <c r="I17" s="84"/>
      <c r="J17" s="64" t="str">
        <f>IF(ISBLANK(I17)," ",VLOOKUP(I17,'Ders Dağılım'!A$2:H$1071,2,0))</f>
        <v xml:space="preserve"> </v>
      </c>
      <c r="K17" s="64" t="str">
        <f>IF(ISBLANK(I17)," ",VLOOKUP(I17,'Ders Dağılım'!A$2:I$1071,9,0))</f>
        <v xml:space="preserve"> </v>
      </c>
      <c r="L17" s="85"/>
    </row>
    <row r="18" spans="1:12" ht="15" customHeight="1" x14ac:dyDescent="0.2">
      <c r="A18" s="415"/>
      <c r="B18" s="329">
        <v>0.54166666666666663</v>
      </c>
      <c r="C18" s="357" t="s">
        <v>239</v>
      </c>
      <c r="D18" s="334" t="str">
        <f>IF(ISBLANK(C18)," ",VLOOKUP(C18,'Ders Dağılım'!A$2:H$1071,2,0))</f>
        <v>Genel Muhasebe I</v>
      </c>
      <c r="E18" s="334" t="str">
        <f>IF(ISBLANK(C18)," ",VLOOKUP(C18,'Ders Dağılım'!A$2:H$1071,8,0))</f>
        <v>Öğr. Gör. Tunahan BİLGİN</v>
      </c>
      <c r="F18" s="350" t="s">
        <v>219</v>
      </c>
      <c r="G18" s="419"/>
      <c r="H18" s="57">
        <v>0.79166666666666696</v>
      </c>
      <c r="I18" s="357" t="s">
        <v>251</v>
      </c>
      <c r="J18" s="64" t="str">
        <f>IF(ISBLANK(I18)," ",VLOOKUP(I18,'Ders Dağılım'!A$2:H$1071,2,0))</f>
        <v>Paket Programlar</v>
      </c>
      <c r="K18" s="64" t="str">
        <f>IF(ISBLANK(I18)," ",VLOOKUP(I18,'Ders Dağılım'!A$2:I$1071,9,0))</f>
        <v>Öğr. Gör. ABDULKADİR ERYILMAZ</v>
      </c>
      <c r="L18" s="85" t="s">
        <v>218</v>
      </c>
    </row>
    <row r="19" spans="1:12" ht="15" customHeight="1" x14ac:dyDescent="0.2">
      <c r="A19" s="415"/>
      <c r="B19" s="329">
        <v>0.58333333333333337</v>
      </c>
      <c r="C19" s="357" t="s">
        <v>239</v>
      </c>
      <c r="D19" s="334" t="str">
        <f>IF(ISBLANK(C19)," ",VLOOKUP(C19,'Ders Dağılım'!A$2:H$1071,2,0))</f>
        <v>Genel Muhasebe I</v>
      </c>
      <c r="E19" s="334" t="str">
        <f>IF(ISBLANK(C19)," ",VLOOKUP(C19,'Ders Dağılım'!A$2:H$1071,8,0))</f>
        <v>Öğr. Gör. Tunahan BİLGİN</v>
      </c>
      <c r="F19" s="350" t="s">
        <v>219</v>
      </c>
      <c r="G19" s="419"/>
      <c r="H19" s="57">
        <v>0.83333333333333304</v>
      </c>
      <c r="I19" s="357" t="s">
        <v>251</v>
      </c>
      <c r="J19" s="64" t="str">
        <f>IF(ISBLANK(I19)," ",VLOOKUP(I19,'Ders Dağılım'!A$2:H$1071,2,0))</f>
        <v>Paket Programlar</v>
      </c>
      <c r="K19" s="64" t="str">
        <f>IF(ISBLANK(I19)," ",VLOOKUP(I19,'Ders Dağılım'!A$2:I$1071,9,0))</f>
        <v>Öğr. Gör. ABDULKADİR ERYILMAZ</v>
      </c>
      <c r="L19" s="85" t="s">
        <v>218</v>
      </c>
    </row>
    <row r="20" spans="1:12" ht="15" customHeight="1" x14ac:dyDescent="0.2">
      <c r="A20" s="415"/>
      <c r="B20" s="329">
        <v>0.625</v>
      </c>
      <c r="C20" s="357" t="s">
        <v>239</v>
      </c>
      <c r="D20" s="334" t="str">
        <f>IF(ISBLANK(C20)," ",VLOOKUP(C20,'Ders Dağılım'!A$2:H$1071,2,0))</f>
        <v>Genel Muhasebe I</v>
      </c>
      <c r="E20" s="334" t="str">
        <f>IF(ISBLANK(C20)," ",VLOOKUP(C20,'Ders Dağılım'!A$2:H$1071,8,0))</f>
        <v>Öğr. Gör. Tunahan BİLGİN</v>
      </c>
      <c r="F20" s="350" t="s">
        <v>219</v>
      </c>
      <c r="G20" s="419"/>
      <c r="H20" s="57">
        <v>0.875</v>
      </c>
      <c r="I20" s="357" t="s">
        <v>251</v>
      </c>
      <c r="J20" s="64" t="str">
        <f>IF(ISBLANK(I20)," ",VLOOKUP(I20,'Ders Dağılım'!A$2:H$1071,2,0))</f>
        <v>Paket Programlar</v>
      </c>
      <c r="K20" s="64" t="str">
        <f>IF(ISBLANK(I20)," ",VLOOKUP(I20,'Ders Dağılım'!A$2:I$1071,9,0))</f>
        <v>Öğr. Gör. ABDULKADİR ERYILMAZ</v>
      </c>
      <c r="L20" s="85" t="s">
        <v>218</v>
      </c>
    </row>
    <row r="21" spans="1:12" ht="15.75" customHeight="1" thickBot="1" x14ac:dyDescent="0.25">
      <c r="A21" s="416"/>
      <c r="B21" s="331">
        <v>0.66666666666666663</v>
      </c>
      <c r="C21" s="358" t="s">
        <v>239</v>
      </c>
      <c r="D21" s="335" t="str">
        <f>IF(ISBLANK(C21)," ",VLOOKUP(C21,'Ders Dağılım'!A$2:H$1071,2,0))</f>
        <v>Genel Muhasebe I</v>
      </c>
      <c r="E21" s="335" t="str">
        <f>IF(ISBLANK(C21)," ",VLOOKUP(C21,'Ders Dağılım'!A$2:H$1071,8,0))</f>
        <v>Öğr. Gör. Tunahan BİLGİN</v>
      </c>
      <c r="F21" s="351" t="s">
        <v>219</v>
      </c>
      <c r="G21" s="420"/>
      <c r="H21" s="59">
        <v>0.91666666666666596</v>
      </c>
      <c r="I21" s="358" t="s">
        <v>251</v>
      </c>
      <c r="J21" s="112" t="str">
        <f>IF(ISBLANK(I21)," ",VLOOKUP(I21,'Ders Dağılım'!A$2:H$1071,2,0))</f>
        <v>Paket Programlar</v>
      </c>
      <c r="K21" s="112" t="str">
        <f>IF(ISBLANK(I21)," ",VLOOKUP(I21,'Ders Dağılım'!A$2:I$1071,9,0))</f>
        <v>Öğr. Gör. ABDULKADİR ERYILMAZ</v>
      </c>
      <c r="L21" s="199" t="s">
        <v>218</v>
      </c>
    </row>
    <row r="22" spans="1:12" ht="12" customHeight="1" x14ac:dyDescent="0.2">
      <c r="A22" s="402" t="s">
        <v>6</v>
      </c>
      <c r="B22" s="327">
        <v>0.375</v>
      </c>
      <c r="C22" s="357" t="s">
        <v>244</v>
      </c>
      <c r="D22" s="333" t="str">
        <f>IF(ISBLANK(C22)," ",VLOOKUP(C22,'Ders Dağılım'!A$2:H$1071,2,0))</f>
        <v>Ofis Programları I</v>
      </c>
      <c r="E22" s="333" t="str">
        <f>IF(ISBLANK(C22)," ",VLOOKUP(C22,'Ders Dağılım'!A$2:H$1071,8,0))</f>
        <v>Öğr. Gör. SERKAN VARAN</v>
      </c>
      <c r="F22" s="349" t="s">
        <v>227</v>
      </c>
      <c r="G22" s="405" t="s">
        <v>6</v>
      </c>
      <c r="H22" s="55">
        <v>0.625</v>
      </c>
      <c r="I22" s="369"/>
      <c r="J22" s="63" t="str">
        <f>IF(ISBLANK(I22)," ",VLOOKUP(I22,'Ders Dağılım'!A$2:H$1071,2,0))</f>
        <v xml:space="preserve"> </v>
      </c>
      <c r="K22" s="63" t="str">
        <f>IF(ISBLANK(I22)," ",VLOOKUP(I22,'Ders Dağılım'!A$2:I$1071,9,0))</f>
        <v xml:space="preserve"> </v>
      </c>
      <c r="L22" s="82"/>
    </row>
    <row r="23" spans="1:12" x14ac:dyDescent="0.2">
      <c r="A23" s="403"/>
      <c r="B23" s="329">
        <v>0.41319444444444442</v>
      </c>
      <c r="C23" s="357" t="s">
        <v>244</v>
      </c>
      <c r="D23" s="334" t="str">
        <f>IF(ISBLANK(C23)," ",VLOOKUP(C23,'Ders Dağılım'!A$2:H$1071,2,0))</f>
        <v>Ofis Programları I</v>
      </c>
      <c r="E23" s="334" t="str">
        <f>IF(ISBLANK(C23)," ",VLOOKUP(C23,'Ders Dağılım'!A$2:H$1071,8,0))</f>
        <v>Öğr. Gör. SERKAN VARAN</v>
      </c>
      <c r="F23" s="350" t="s">
        <v>227</v>
      </c>
      <c r="G23" s="406"/>
      <c r="H23" s="57">
        <v>0.66666666666666663</v>
      </c>
      <c r="I23" s="194"/>
      <c r="J23" s="64" t="str">
        <f>IF(ISBLANK(I23)," ",VLOOKUP(I23,'Ders Dağılım'!A$2:H$1071,2,0))</f>
        <v xml:space="preserve"> </v>
      </c>
      <c r="K23" s="64" t="str">
        <f>IF(ISBLANK(I23)," ",VLOOKUP(I23,'Ders Dağılım'!A$2:I$1071,9,0))</f>
        <v xml:space="preserve"> </v>
      </c>
      <c r="L23" s="85"/>
    </row>
    <row r="24" spans="1:12" x14ac:dyDescent="0.2">
      <c r="A24" s="403"/>
      <c r="B24" s="329">
        <v>0.4513888888888889</v>
      </c>
      <c r="C24" s="357" t="s">
        <v>241</v>
      </c>
      <c r="D24" s="334" t="str">
        <f>IF(ISBLANK(C24)," ",VLOOKUP(C24,'Ders Dağılım'!A$2:H$1071,2,0))</f>
        <v>Mikro İktisat</v>
      </c>
      <c r="E24" s="334" t="str">
        <f>IF(ISBLANK(C24)," ",VLOOKUP(C24,'Ders Dağılım'!A$2:H$1071,8,0))</f>
        <v>Öğr. Gör. SEVAL ŞENGEZER</v>
      </c>
      <c r="F24" s="350" t="s">
        <v>226</v>
      </c>
      <c r="G24" s="406"/>
      <c r="H24" s="57">
        <v>0.70833333333333304</v>
      </c>
      <c r="I24" s="84"/>
      <c r="J24" s="64" t="str">
        <f>IF(ISBLANK(I24)," ",VLOOKUP(I24,'Ders Dağılım'!A$2:H$1071,2,0))</f>
        <v xml:space="preserve"> </v>
      </c>
      <c r="K24" s="64" t="str">
        <f>IF(ISBLANK(I24)," ",VLOOKUP(I24,'Ders Dağılım'!A$2:I$1071,9,0))</f>
        <v xml:space="preserve"> </v>
      </c>
      <c r="L24" s="85"/>
    </row>
    <row r="25" spans="1:12" x14ac:dyDescent="0.2">
      <c r="A25" s="403"/>
      <c r="B25" s="329">
        <v>0.48958333333333331</v>
      </c>
      <c r="C25" s="357" t="s">
        <v>241</v>
      </c>
      <c r="D25" s="334" t="str">
        <f>IF(ISBLANK(C25)," ",VLOOKUP(C25,'Ders Dağılım'!A$2:H$1071,2,0))</f>
        <v>Mikro İktisat</v>
      </c>
      <c r="E25" s="334" t="str">
        <f>IF(ISBLANK(C25)," ",VLOOKUP(C25,'Ders Dağılım'!A$2:H$1071,8,0))</f>
        <v>Öğr. Gör. SEVAL ŞENGEZER</v>
      </c>
      <c r="F25" s="350" t="s">
        <v>226</v>
      </c>
      <c r="G25" s="406"/>
      <c r="H25" s="57">
        <v>0.75</v>
      </c>
      <c r="I25" s="194"/>
      <c r="J25" s="64" t="str">
        <f>IF(ISBLANK(I25)," ",VLOOKUP(I25,'Ders Dağılım'!A$2:H$1071,2,0))</f>
        <v xml:space="preserve"> </v>
      </c>
      <c r="K25" s="64" t="str">
        <f>IF(ISBLANK(I25)," ",VLOOKUP(I25,'Ders Dağılım'!A$2:I$1071,9,0))</f>
        <v xml:space="preserve"> </v>
      </c>
      <c r="L25" s="85"/>
    </row>
    <row r="26" spans="1:12" x14ac:dyDescent="0.2">
      <c r="A26" s="403"/>
      <c r="B26" s="329">
        <v>0.54166666666666663</v>
      </c>
      <c r="C26" s="357"/>
      <c r="D26" s="334" t="str">
        <f>IF(ISBLANK(C26)," ",VLOOKUP(C26,'Ders Dağılım'!A$2:H$1071,2,0))</f>
        <v xml:space="preserve"> </v>
      </c>
      <c r="E26" s="334" t="str">
        <f>IF(ISBLANK(C26)," ",VLOOKUP(C26,'Ders Dağılım'!A$2:H$1071,8,0))</f>
        <v xml:space="preserve"> </v>
      </c>
      <c r="F26" s="350"/>
      <c r="G26" s="406"/>
      <c r="H26" s="57">
        <v>0.79166666666666696</v>
      </c>
      <c r="I26" s="357" t="s">
        <v>259</v>
      </c>
      <c r="J26" s="64" t="str">
        <f>IF(ISBLANK(I26)," ",VLOOKUP(I26,'Ders Dağılım'!A$2:H$1071,2,0))</f>
        <v>Sigorta Hukuku</v>
      </c>
      <c r="K26" s="64" t="str">
        <f>IF(ISBLANK(I26)," ",VLOOKUP(I26,'Ders Dağılım'!A$2:I$1071,9,0))</f>
        <v>Öğr. Gör. MUSTAFA SOLMAZ</v>
      </c>
      <c r="L26" s="85" t="s">
        <v>228</v>
      </c>
    </row>
    <row r="27" spans="1:12" x14ac:dyDescent="0.2">
      <c r="A27" s="403"/>
      <c r="B27" s="329">
        <v>0.58333333333333337</v>
      </c>
      <c r="C27" s="357"/>
      <c r="D27" s="334" t="str">
        <f>IF(ISBLANK(C27)," ",VLOOKUP(C27,'Ders Dağılım'!A$2:H$1071,2,0))</f>
        <v xml:space="preserve"> </v>
      </c>
      <c r="E27" s="334" t="str">
        <f>IF(ISBLANK(C27)," ",VLOOKUP(C27,'Ders Dağılım'!A$2:H$1071,8,0))</f>
        <v xml:space="preserve"> </v>
      </c>
      <c r="F27" s="350"/>
      <c r="G27" s="406"/>
      <c r="H27" s="57">
        <v>0.83333333333333304</v>
      </c>
      <c r="I27" s="357" t="s">
        <v>259</v>
      </c>
      <c r="J27" s="64" t="str">
        <f>IF(ISBLANK(I27)," ",VLOOKUP(I27,'Ders Dağılım'!A$2:H$1071,2,0))</f>
        <v>Sigorta Hukuku</v>
      </c>
      <c r="K27" s="64" t="str">
        <f>IF(ISBLANK(I27)," ",VLOOKUP(I27,'Ders Dağılım'!A$2:I$1071,9,0))</f>
        <v>Öğr. Gör. MUSTAFA SOLMAZ</v>
      </c>
      <c r="L27" s="85" t="s">
        <v>228</v>
      </c>
    </row>
    <row r="28" spans="1:12" x14ac:dyDescent="0.2">
      <c r="A28" s="403"/>
      <c r="B28" s="329">
        <v>0.625</v>
      </c>
      <c r="C28" s="357"/>
      <c r="D28" s="334" t="str">
        <f>IF(ISBLANK(C28)," ",VLOOKUP(C28,'Ders Dağılım'!A$2:H$1071,2,0))</f>
        <v xml:space="preserve"> </v>
      </c>
      <c r="E28" s="334" t="str">
        <f>IF(ISBLANK(C28)," ",VLOOKUP(C28,'Ders Dağılım'!A$2:H$1071,8,0))</f>
        <v xml:space="preserve"> </v>
      </c>
      <c r="F28" s="350"/>
      <c r="G28" s="406"/>
      <c r="H28" s="57">
        <v>0.875</v>
      </c>
      <c r="I28" s="357" t="s">
        <v>256</v>
      </c>
      <c r="J28" s="64" t="str">
        <f>IF(ISBLANK(I28)," ",VLOOKUP(I28,'Ders Dağılım'!A$2:H$1071,2,0))</f>
        <v>Vergi Hukuku</v>
      </c>
      <c r="K28" s="64" t="str">
        <f>IF(ISBLANK(I28)," ",VLOOKUP(I28,'Ders Dağılım'!A$2:I$1071,9,0))</f>
        <v>Öğr. Gör. MUSTAFA SOLMAZ</v>
      </c>
      <c r="L28" s="85" t="s">
        <v>223</v>
      </c>
    </row>
    <row r="29" spans="1:12" ht="12" thickBot="1" x14ac:dyDescent="0.25">
      <c r="A29" s="404"/>
      <c r="B29" s="331">
        <v>0.66666666666666663</v>
      </c>
      <c r="C29" s="240"/>
      <c r="D29" s="335" t="str">
        <f>IF(ISBLANK(C29)," ",VLOOKUP(C29,'Ders Dağılım'!A$2:H$1071,2,0))</f>
        <v xml:space="preserve"> </v>
      </c>
      <c r="E29" s="335" t="str">
        <f>IF(ISBLANK(C29)," ",VLOOKUP(C29,'Ders Dağılım'!A$2:H$1071,8,0))</f>
        <v xml:space="preserve"> </v>
      </c>
      <c r="F29" s="351"/>
      <c r="G29" s="407"/>
      <c r="H29" s="59">
        <v>0.91666666666666596</v>
      </c>
      <c r="I29" s="358" t="s">
        <v>256</v>
      </c>
      <c r="J29" s="112" t="str">
        <f>IF(ISBLANK(I29)," ",VLOOKUP(I29,'Ders Dağılım'!A$2:H$1071,2,0))</f>
        <v>Vergi Hukuku</v>
      </c>
      <c r="K29" s="112" t="str">
        <f>IF(ISBLANK(I29)," ",VLOOKUP(I29,'Ders Dağılım'!A$2:I$1071,9,0))</f>
        <v>Öğr. Gör. MUSTAFA SOLMAZ</v>
      </c>
      <c r="L29" s="199" t="s">
        <v>223</v>
      </c>
    </row>
    <row r="30" spans="1:12" ht="12" customHeight="1" x14ac:dyDescent="0.2">
      <c r="A30" s="402" t="s">
        <v>7</v>
      </c>
      <c r="B30" s="327">
        <v>0.375</v>
      </c>
      <c r="C30" s="238"/>
      <c r="D30" s="333" t="str">
        <f>IF(ISBLANK(C30)," ",VLOOKUP(C30,'Ders Dağılım'!A$2:H$1071,2,0))</f>
        <v xml:space="preserve"> </v>
      </c>
      <c r="E30" s="333" t="str">
        <f>IF(ISBLANK(C30)," ",VLOOKUP(C30,'Ders Dağılım'!A$2:H$1071,8,0))</f>
        <v xml:space="preserve"> </v>
      </c>
      <c r="F30" s="349"/>
      <c r="G30" s="405" t="s">
        <v>7</v>
      </c>
      <c r="H30" s="55">
        <v>0.625</v>
      </c>
      <c r="I30" s="359" t="s">
        <v>250</v>
      </c>
      <c r="J30" s="63" t="str">
        <f>IF(ISBLANK(I30)," ",VLOOKUP(I30,'Ders Dağılım'!A$2:H$1071,2,0))</f>
        <v>Finansal Yatırım Araçları</v>
      </c>
      <c r="K30" s="63" t="str">
        <f>IF(ISBLANK(I30)," ",VLOOKUP(I30,'Ders Dağılım'!A$2:I$1071,9,0))</f>
        <v>Öğr. Gör. Dr. Azize Zehra ÇELENLİ BAŞARAN</v>
      </c>
      <c r="L30" s="82" t="s">
        <v>219</v>
      </c>
    </row>
    <row r="31" spans="1:12" x14ac:dyDescent="0.2">
      <c r="A31" s="403"/>
      <c r="B31" s="329">
        <v>0.41319444444444442</v>
      </c>
      <c r="C31" s="357"/>
      <c r="D31" s="334" t="str">
        <f>IF(ISBLANK(C31)," ",VLOOKUP(C31,'Ders Dağılım'!A$2:H$1071,2,0))</f>
        <v xml:space="preserve"> </v>
      </c>
      <c r="E31" s="334" t="str">
        <f>IF(ISBLANK(C31)," ",VLOOKUP(C31,'Ders Dağılım'!A$2:H$1071,8,0))</f>
        <v xml:space="preserve"> </v>
      </c>
      <c r="F31" s="350"/>
      <c r="G31" s="406"/>
      <c r="H31" s="57">
        <v>0.66666666666666663</v>
      </c>
      <c r="I31" s="357" t="s">
        <v>250</v>
      </c>
      <c r="J31" s="64" t="str">
        <f>IF(ISBLANK(I31)," ",VLOOKUP(I31,'Ders Dağılım'!A$2:H$1071,2,0))</f>
        <v>Finansal Yatırım Araçları</v>
      </c>
      <c r="K31" s="64" t="str">
        <f>IF(ISBLANK(I31)," ",VLOOKUP(I31,'Ders Dağılım'!A$2:I$1071,9,0))</f>
        <v>Öğr. Gör. Dr. Azize Zehra ÇELENLİ BAŞARAN</v>
      </c>
      <c r="L31" s="85" t="s">
        <v>219</v>
      </c>
    </row>
    <row r="32" spans="1:12" x14ac:dyDescent="0.2">
      <c r="A32" s="403"/>
      <c r="B32" s="329">
        <v>0.4513888888888889</v>
      </c>
      <c r="C32" s="357"/>
      <c r="D32" s="334" t="str">
        <f>IF(ISBLANK(C32)," ",VLOOKUP(C32,'Ders Dağılım'!A$2:H$1071,2,0))</f>
        <v xml:space="preserve"> </v>
      </c>
      <c r="E32" s="334" t="str">
        <f>IF(ISBLANK(C32)," ",VLOOKUP(C32,'Ders Dağılım'!A$2:H$1071,8,0))</f>
        <v xml:space="preserve"> </v>
      </c>
      <c r="F32" s="350"/>
      <c r="G32" s="406"/>
      <c r="H32" s="57">
        <v>0.70833333333333304</v>
      </c>
      <c r="I32" s="196"/>
      <c r="J32" s="64" t="str">
        <f>IF(ISBLANK(I32)," ",VLOOKUP(I32,'Ders Dağılım'!A$2:H$1071,2,0))</f>
        <v xml:space="preserve"> </v>
      </c>
      <c r="K32" s="64" t="str">
        <f>IF(ISBLANK(I32)," ",VLOOKUP(I32,'Ders Dağılım'!A$2:I$1071,9,0))</f>
        <v xml:space="preserve"> </v>
      </c>
      <c r="L32" s="85"/>
    </row>
    <row r="33" spans="1:12" x14ac:dyDescent="0.2">
      <c r="A33" s="403"/>
      <c r="B33" s="329">
        <v>0.48958333333333331</v>
      </c>
      <c r="C33" s="357"/>
      <c r="D33" s="334" t="str">
        <f>IF(ISBLANK(C33)," ",VLOOKUP(C33,'Ders Dağılım'!A$2:H$1071,2,0))</f>
        <v xml:space="preserve"> </v>
      </c>
      <c r="E33" s="334" t="str">
        <f>IF(ISBLANK(C33)," ",VLOOKUP(C33,'Ders Dağılım'!A$2:H$1071,8,0))</f>
        <v xml:space="preserve"> </v>
      </c>
      <c r="F33" s="350"/>
      <c r="G33" s="406"/>
      <c r="H33" s="57">
        <v>0.75</v>
      </c>
      <c r="I33" s="196"/>
      <c r="J33" s="64" t="str">
        <f>IF(ISBLANK(I33)," ",VLOOKUP(I33,'Ders Dağılım'!A$2:H$1071,2,0))</f>
        <v xml:space="preserve"> </v>
      </c>
      <c r="K33" s="64" t="str">
        <f>IF(ISBLANK(I33)," ",VLOOKUP(I33,'Ders Dağılım'!A$2:I$1071,9,0))</f>
        <v xml:space="preserve"> </v>
      </c>
      <c r="L33" s="85"/>
    </row>
    <row r="34" spans="1:12" x14ac:dyDescent="0.2">
      <c r="A34" s="403"/>
      <c r="B34" s="329">
        <v>0.54166666666666663</v>
      </c>
      <c r="C34" s="357"/>
      <c r="D34" s="334" t="str">
        <f>IF(ISBLANK(C34)," ",VLOOKUP(C34,'Ders Dağılım'!A$2:H$1071,2,0))</f>
        <v xml:space="preserve"> </v>
      </c>
      <c r="E34" s="334" t="str">
        <f>IF(ISBLANK(C34)," ",VLOOKUP(C34,'Ders Dağılım'!A$2:H$1071,8,0))</f>
        <v xml:space="preserve"> </v>
      </c>
      <c r="F34" s="350"/>
      <c r="G34" s="406"/>
      <c r="H34" s="57">
        <v>0.79166666666666696</v>
      </c>
      <c r="I34" s="196"/>
      <c r="J34" s="64" t="str">
        <f>IF(ISBLANK(I34)," ",VLOOKUP(I34,'Ders Dağılım'!A$2:H$1071,2,0))</f>
        <v xml:space="preserve"> </v>
      </c>
      <c r="K34" s="64" t="str">
        <f>IF(ISBLANK(I34)," ",VLOOKUP(I34,'Ders Dağılım'!A$2:I$1071,9,0))</f>
        <v xml:space="preserve"> </v>
      </c>
      <c r="L34" s="85"/>
    </row>
    <row r="35" spans="1:12" x14ac:dyDescent="0.2">
      <c r="A35" s="403"/>
      <c r="B35" s="329">
        <v>0.58333333333333337</v>
      </c>
      <c r="C35" s="357" t="s">
        <v>237</v>
      </c>
      <c r="D35" s="334" t="str">
        <f>IF(ISBLANK(C35)," ",VLOOKUP(C35,'Ders Dağılım'!A$2:H$1071,2,0))</f>
        <v>Sosyal Politikaya Giriş</v>
      </c>
      <c r="E35" s="334" t="str">
        <f>IF(ISBLANK(C35)," ",VLOOKUP(C35,'Ders Dağılım'!A$2:H$1071,8,0))</f>
        <v>Öğr. Gör. MUSTAFA SOLMAZ</v>
      </c>
      <c r="F35" s="350" t="s">
        <v>228</v>
      </c>
      <c r="G35" s="406"/>
      <c r="H35" s="57">
        <v>0.83333333333333304</v>
      </c>
      <c r="I35" s="196"/>
      <c r="J35" s="64" t="str">
        <f>IF(ISBLANK(I35)," ",VLOOKUP(I35,'Ders Dağılım'!A$2:H$1071,2,0))</f>
        <v xml:space="preserve"> </v>
      </c>
      <c r="K35" s="64" t="str">
        <f>IF(ISBLANK(I35)," ",VLOOKUP(I35,'Ders Dağılım'!A$2:I$1071,9,0))</f>
        <v xml:space="preserve"> </v>
      </c>
      <c r="L35" s="85"/>
    </row>
    <row r="36" spans="1:12" x14ac:dyDescent="0.2">
      <c r="A36" s="403"/>
      <c r="B36" s="329">
        <v>0.625</v>
      </c>
      <c r="C36" s="357" t="s">
        <v>237</v>
      </c>
      <c r="D36" s="334" t="str">
        <f>IF(ISBLANK(C36)," ",VLOOKUP(C36,'Ders Dağılım'!A$2:H$1071,2,0))</f>
        <v>Sosyal Politikaya Giriş</v>
      </c>
      <c r="E36" s="334" t="str">
        <f>IF(ISBLANK(C36)," ",VLOOKUP(C36,'Ders Dağılım'!A$2:H$1071,8,0))</f>
        <v>Öğr. Gör. MUSTAFA SOLMAZ</v>
      </c>
      <c r="F36" s="350" t="s">
        <v>228</v>
      </c>
      <c r="G36" s="406"/>
      <c r="H36" s="57">
        <v>0.875</v>
      </c>
      <c r="I36" s="196"/>
      <c r="J36" s="64" t="str">
        <f>IF(ISBLANK(I36)," ",VLOOKUP(I36,'Ders Dağılım'!A$2:H$1071,2,0))</f>
        <v xml:space="preserve"> </v>
      </c>
      <c r="K36" s="64" t="str">
        <f>IF(ISBLANK(I36)," ",VLOOKUP(I36,'Ders Dağılım'!A$2:I$1071,9,0))</f>
        <v xml:space="preserve"> </v>
      </c>
      <c r="L36" s="85"/>
    </row>
    <row r="37" spans="1:12" ht="12" thickBot="1" x14ac:dyDescent="0.25">
      <c r="A37" s="404"/>
      <c r="B37" s="331">
        <v>0.66666666666666663</v>
      </c>
      <c r="C37" s="358" t="s">
        <v>237</v>
      </c>
      <c r="D37" s="335" t="str">
        <f>IF(ISBLANK(C37)," ",VLOOKUP(C37,'Ders Dağılım'!A$2:H$1071,2,0))</f>
        <v>Sosyal Politikaya Giriş</v>
      </c>
      <c r="E37" s="335" t="str">
        <f>IF(ISBLANK(C37)," ",VLOOKUP(C37,'Ders Dağılım'!A$2:H$1071,8,0))</f>
        <v>Öğr. Gör. MUSTAFA SOLMAZ</v>
      </c>
      <c r="F37" s="351" t="s">
        <v>228</v>
      </c>
      <c r="G37" s="407"/>
      <c r="H37" s="59">
        <v>0.91666666666666596</v>
      </c>
      <c r="I37" s="354"/>
      <c r="J37" s="112" t="str">
        <f>IF(ISBLANK(I37)," ",VLOOKUP(I37,'Ders Dağılım'!A$2:H$1071,2,0))</f>
        <v xml:space="preserve"> </v>
      </c>
      <c r="K37" s="112" t="str">
        <f>IF(ISBLANK(I37)," ",VLOOKUP(I37,'Ders Dağılım'!A$2:I$1071,9,0))</f>
        <v xml:space="preserve"> </v>
      </c>
      <c r="L37" s="199"/>
    </row>
    <row r="38" spans="1:12" ht="12" customHeight="1" x14ac:dyDescent="0.2">
      <c r="A38" s="402" t="s">
        <v>8</v>
      </c>
      <c r="B38" s="327">
        <v>0.375</v>
      </c>
      <c r="C38" s="359"/>
      <c r="D38" s="333" t="str">
        <f>IF(ISBLANK(C38)," ",VLOOKUP(C38,'Ders Dağılım'!A$2:H$1071,2,0))</f>
        <v xml:space="preserve"> </v>
      </c>
      <c r="E38" s="333" t="str">
        <f>IF(ISBLANK(C38)," ",VLOOKUP(C38,'Ders Dağılım'!A$2:H$1071,8,0))</f>
        <v xml:space="preserve"> </v>
      </c>
      <c r="F38" s="349"/>
      <c r="G38" s="405" t="s">
        <v>8</v>
      </c>
      <c r="H38" s="55">
        <v>0.625</v>
      </c>
      <c r="I38" s="359" t="s">
        <v>254</v>
      </c>
      <c r="J38" s="63" t="str">
        <f>IF(ISBLANK(I38)," ",VLOOKUP(I38,'Ders Dağılım'!A$2:H$1071,2,0))</f>
        <v>Ticaret Huk. ve Borçlar Huk.</v>
      </c>
      <c r="K38" s="63" t="str">
        <f>IF(ISBLANK(I38)," ",VLOOKUP(I38,'Ders Dağılım'!A$2:I$1071,9,0))</f>
        <v>Öğr. Gör. Elif ATAMAN ERDOĞDU</v>
      </c>
      <c r="L38" s="82" t="s">
        <v>221</v>
      </c>
    </row>
    <row r="39" spans="1:12" x14ac:dyDescent="0.2">
      <c r="A39" s="403"/>
      <c r="B39" s="329">
        <v>0.41319444444444442</v>
      </c>
      <c r="C39" s="357"/>
      <c r="D39" s="334" t="str">
        <f>IF(ISBLANK(C39)," ",VLOOKUP(C39,'Ders Dağılım'!A$2:H$1071,2,0))</f>
        <v xml:space="preserve"> </v>
      </c>
      <c r="E39" s="334" t="str">
        <f>IF(ISBLANK(C39)," ",VLOOKUP(C39,'Ders Dağılım'!A$2:H$1071,8,0))</f>
        <v xml:space="preserve"> </v>
      </c>
      <c r="F39" s="350"/>
      <c r="G39" s="406"/>
      <c r="H39" s="57">
        <v>0.66666666666666663</v>
      </c>
      <c r="I39" s="357" t="s">
        <v>254</v>
      </c>
      <c r="J39" s="64" t="str">
        <f>IF(ISBLANK(I39)," ",VLOOKUP(I39,'Ders Dağılım'!A$2:H$1071,2,0))</f>
        <v>Ticaret Huk. ve Borçlar Huk.</v>
      </c>
      <c r="K39" s="64" t="str">
        <f>IF(ISBLANK(I39)," ",VLOOKUP(I39,'Ders Dağılım'!A$2:I$1071,9,0))</f>
        <v>Öğr. Gör. Elif ATAMAN ERDOĞDU</v>
      </c>
      <c r="L39" s="85" t="s">
        <v>221</v>
      </c>
    </row>
    <row r="40" spans="1:12" x14ac:dyDescent="0.2">
      <c r="A40" s="403"/>
      <c r="B40" s="329">
        <v>0.4513888888888889</v>
      </c>
      <c r="C40" s="357"/>
      <c r="D40" s="334" t="str">
        <f>IF(ISBLANK(C40)," ",VLOOKUP(C40,'Ders Dağılım'!A$2:H$1071,2,0))</f>
        <v xml:space="preserve"> </v>
      </c>
      <c r="E40" s="334" t="str">
        <f>IF(ISBLANK(C40)," ",VLOOKUP(C40,'Ders Dağılım'!A$2:H$1071,8,0))</f>
        <v xml:space="preserve"> </v>
      </c>
      <c r="F40" s="350"/>
      <c r="G40" s="406"/>
      <c r="H40" s="57">
        <v>0.70833333333333304</v>
      </c>
      <c r="I40" s="357" t="s">
        <v>253</v>
      </c>
      <c r="J40" s="64" t="str">
        <f>IF(ISBLANK(I40)," ",VLOOKUP(I40,'Ders Dağılım'!A$2:H$1071,2,0))</f>
        <v>Halkla İlişkiler</v>
      </c>
      <c r="K40" s="64" t="str">
        <f>IF(ISBLANK(I40)," ",VLOOKUP(I40,'Ders Dağılım'!A$2:I$1071,9,0))</f>
        <v>Öğr. Gör. Mürsel KAN</v>
      </c>
      <c r="L40" s="85" t="s">
        <v>219</v>
      </c>
    </row>
    <row r="41" spans="1:12" x14ac:dyDescent="0.2">
      <c r="A41" s="403"/>
      <c r="B41" s="329">
        <v>0.48958333333333331</v>
      </c>
      <c r="C41" s="357"/>
      <c r="D41" s="334" t="str">
        <f>IF(ISBLANK(C41)," ",VLOOKUP(C41,'Ders Dağılım'!A$2:H$1071,2,0))</f>
        <v xml:space="preserve"> </v>
      </c>
      <c r="E41" s="334" t="str">
        <f>IF(ISBLANK(C41)," ",VLOOKUP(C41,'Ders Dağılım'!A$2:H$1071,8,0))</f>
        <v xml:space="preserve"> </v>
      </c>
      <c r="F41" s="350"/>
      <c r="G41" s="406"/>
      <c r="H41" s="57">
        <v>0.75</v>
      </c>
      <c r="I41" s="357" t="s">
        <v>253</v>
      </c>
      <c r="J41" s="64" t="str">
        <f>IF(ISBLANK(I41)," ",VLOOKUP(I41,'Ders Dağılım'!A$2:H$1071,2,0))</f>
        <v>Halkla İlişkiler</v>
      </c>
      <c r="K41" s="64" t="str">
        <f>IF(ISBLANK(I41)," ",VLOOKUP(I41,'Ders Dağılım'!A$2:I$1071,9,0))</f>
        <v>Öğr. Gör. Mürsel KAN</v>
      </c>
      <c r="L41" s="85" t="s">
        <v>219</v>
      </c>
    </row>
    <row r="42" spans="1:12" x14ac:dyDescent="0.2">
      <c r="A42" s="403"/>
      <c r="B42" s="329">
        <v>0.54166666666666663</v>
      </c>
      <c r="C42" s="357"/>
      <c r="D42" s="334" t="str">
        <f>IF(ISBLANK(C42)," ",VLOOKUP(C42,'Ders Dağılım'!A$2:H$1071,2,0))</f>
        <v xml:space="preserve"> </v>
      </c>
      <c r="E42" s="334" t="str">
        <f>IF(ISBLANK(C42)," ",VLOOKUP(C42,'Ders Dağılım'!A$2:H$1071,8,0))</f>
        <v xml:space="preserve"> </v>
      </c>
      <c r="F42" s="350"/>
      <c r="G42" s="406"/>
      <c r="H42" s="57">
        <v>0.79166666666666696</v>
      </c>
      <c r="I42" s="357"/>
      <c r="J42" s="64" t="str">
        <f>IF(ISBLANK(I42)," ",VLOOKUP(I42,'Ders Dağılım'!A$2:H$1071,2,0))</f>
        <v xml:space="preserve"> </v>
      </c>
      <c r="K42" s="64" t="str">
        <f>IF(ISBLANK(I42)," ",VLOOKUP(I42,'Ders Dağılım'!A$2:I$1071,9,0))</f>
        <v xml:space="preserve"> </v>
      </c>
      <c r="L42" s="85"/>
    </row>
    <row r="43" spans="1:12" x14ac:dyDescent="0.2">
      <c r="A43" s="403"/>
      <c r="B43" s="329">
        <v>0.58333333333333337</v>
      </c>
      <c r="C43" s="357"/>
      <c r="D43" s="334" t="str">
        <f>IF(ISBLANK(C43)," ",VLOOKUP(C43,'Ders Dağılım'!A$2:H$1071,2,0))</f>
        <v xml:space="preserve"> </v>
      </c>
      <c r="E43" s="334" t="str">
        <f>IF(ISBLANK(C43)," ",VLOOKUP(C43,'Ders Dağılım'!A$2:H$1071,8,0))</f>
        <v xml:space="preserve"> </v>
      </c>
      <c r="F43" s="350"/>
      <c r="G43" s="406"/>
      <c r="H43" s="57">
        <v>0.83333333333333304</v>
      </c>
      <c r="I43" s="357" t="s">
        <v>258</v>
      </c>
      <c r="J43" s="64" t="str">
        <f>IF(ISBLANK(I43)," ",VLOOKUP(I43,'Ders Dağılım'!A$2:H$1071,2,0))</f>
        <v>Sigortacılık</v>
      </c>
      <c r="K43" s="64" t="str">
        <f>IF(ISBLANK(I43)," ",VLOOKUP(I43,'Ders Dağılım'!A$2:I$1071,9,0))</f>
        <v>Öğr. Gör. Elif ATAMAN ERDOĞDU</v>
      </c>
      <c r="L43" s="85" t="s">
        <v>221</v>
      </c>
    </row>
    <row r="44" spans="1:12" x14ac:dyDescent="0.2">
      <c r="A44" s="403"/>
      <c r="B44" s="329">
        <v>0.625</v>
      </c>
      <c r="C44" s="357" t="s">
        <v>236</v>
      </c>
      <c r="D44" s="334" t="str">
        <f>IF(ISBLANK(C44)," ",VLOOKUP(C44,'Ders Dağılım'!A$2:H$1071,2,0))</f>
        <v>İletişim</v>
      </c>
      <c r="E44" s="334" t="str">
        <f>IF(ISBLANK(C44)," ",VLOOKUP(C44,'Ders Dağılım'!A$2:H$1071,8,0))</f>
        <v>Öğr. Gör. Mürsel KAN</v>
      </c>
      <c r="F44" s="350" t="s">
        <v>224</v>
      </c>
      <c r="G44" s="406"/>
      <c r="H44" s="57">
        <v>0.875</v>
      </c>
      <c r="I44" s="357" t="s">
        <v>258</v>
      </c>
      <c r="J44" s="64" t="str">
        <f>IF(ISBLANK(I44)," ",VLOOKUP(I44,'Ders Dağılım'!A$2:H$1071,2,0))</f>
        <v>Sigortacılık</v>
      </c>
      <c r="K44" s="64" t="str">
        <f>IF(ISBLANK(I44)," ",VLOOKUP(I44,'Ders Dağılım'!A$2:I$1071,9,0))</f>
        <v>Öğr. Gör. Elif ATAMAN ERDOĞDU</v>
      </c>
      <c r="L44" s="85" t="s">
        <v>221</v>
      </c>
    </row>
    <row r="45" spans="1:12" ht="12" thickBot="1" x14ac:dyDescent="0.25">
      <c r="A45" s="408"/>
      <c r="B45" s="331">
        <v>0.66666666666666663</v>
      </c>
      <c r="C45" s="358" t="s">
        <v>236</v>
      </c>
      <c r="D45" s="335" t="str">
        <f>IF(ISBLANK(C45)," ",VLOOKUP(C45,'Ders Dağılım'!A$2:H$1071,2,0))</f>
        <v>İletişim</v>
      </c>
      <c r="E45" s="335" t="str">
        <f>IF(ISBLANK(C45)," ",VLOOKUP(C45,'Ders Dağılım'!A$2:H$1071,8,0))</f>
        <v>Öğr. Gör. Mürsel KAN</v>
      </c>
      <c r="F45" s="351" t="s">
        <v>224</v>
      </c>
      <c r="G45" s="409"/>
      <c r="H45" s="61">
        <v>0.91666666666666596</v>
      </c>
      <c r="I45" s="357" t="s">
        <v>258</v>
      </c>
      <c r="J45" s="334" t="str">
        <f>IF(ISBLANK(I45)," ",VLOOKUP(I45,'Ders Dağılım'!A$2:H$1071,2,0))</f>
        <v>Sigortacılık</v>
      </c>
      <c r="K45" s="334" t="str">
        <f>IF(ISBLANK(I45)," ",VLOOKUP(I45,'Ders Dağılım'!A$2:I$1071,9,0))</f>
        <v>Öğr. Gör. Elif ATAMAN ERDOĞDU</v>
      </c>
      <c r="L45" s="339" t="s">
        <v>221</v>
      </c>
    </row>
  </sheetData>
  <mergeCells count="12">
    <mergeCell ref="A30:A37"/>
    <mergeCell ref="G30:G37"/>
    <mergeCell ref="A38:A45"/>
    <mergeCell ref="G38:G45"/>
    <mergeCell ref="A1:L1"/>
    <mergeCell ref="A2:L2"/>
    <mergeCell ref="A5:A12"/>
    <mergeCell ref="G5:G12"/>
    <mergeCell ref="A22:A29"/>
    <mergeCell ref="G22:G29"/>
    <mergeCell ref="A13:A21"/>
    <mergeCell ref="G13:G21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F27" sqref="F27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106" customWidth="1"/>
    <col min="13" max="16384" width="9.140625" style="48"/>
  </cols>
  <sheetData>
    <row r="1" spans="1:12" ht="12.75" x14ac:dyDescent="0.2">
      <c r="A1" s="421" t="str">
        <f>CONCATENATE('Ders Dağılım'!K1," ÖĞRETİM YILI ",'Ders Dağılım'!K2," YARIYILI")</f>
        <v>2024-2025 ÖĞRETİM YILI GÜZ YARIYILI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2" ht="12" x14ac:dyDescent="0.2">
      <c r="A2" s="422" t="str">
        <f>CONCATENATE('Ders Dağılım'!J7," HAFTALIK DERS PROGRAMI")</f>
        <v>BİLGİSAYAR PROGRAMCILIĞI PROGRAMI HAFTALIK DERS PROGRAMI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2" ht="13.5" thickBot="1" x14ac:dyDescent="0.25">
      <c r="J3" s="370" t="s">
        <v>508</v>
      </c>
    </row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02" t="s">
        <v>4</v>
      </c>
      <c r="B5" s="55">
        <v>0.375</v>
      </c>
      <c r="C5" s="236" t="s">
        <v>287</v>
      </c>
      <c r="D5" s="63" t="str">
        <f>IF(ISBLANK(C5)," ",VLOOKUP(C5,'Ders Dağılım'!A$2:H$1071,2,0))</f>
        <v>Matematik</v>
      </c>
      <c r="E5" s="63" t="str">
        <f>IF(ISBLANK(C5)," ",VLOOKUP(C5,'Ders Dağılım'!A$2:H$1071,8,0))</f>
        <v>Doç. Dr. Evren ERGÜN</v>
      </c>
      <c r="F5" s="108" t="s">
        <v>221</v>
      </c>
      <c r="G5" s="402" t="s">
        <v>4</v>
      </c>
      <c r="H5" s="56">
        <v>0.375</v>
      </c>
      <c r="I5" s="197"/>
      <c r="J5" s="63" t="str">
        <f>IF(ISBLANK(I5)," ",VLOOKUP(I5,'Ders Dağılım'!A$2:H$1071,2,0))</f>
        <v xml:space="preserve"> </v>
      </c>
      <c r="K5" s="63" t="str">
        <f>IF(ISBLANK(I5)," ",VLOOKUP(I5,'Ders Dağılım'!A$2:H$1071,8,0))</f>
        <v xml:space="preserve"> </v>
      </c>
      <c r="L5" s="245"/>
    </row>
    <row r="6" spans="1:12" x14ac:dyDescent="0.2">
      <c r="A6" s="403"/>
      <c r="B6" s="57">
        <v>0.41319444444444442</v>
      </c>
      <c r="C6" s="86" t="s">
        <v>287</v>
      </c>
      <c r="D6" s="64" t="str">
        <f>IF(ISBLANK(C6)," ",VLOOKUP(C6,'Ders Dağılım'!A$2:H$1071,2,0))</f>
        <v>Matematik</v>
      </c>
      <c r="E6" s="64" t="str">
        <f>IF(ISBLANK(C6)," ",VLOOKUP(C6,'Ders Dağılım'!A$2:H$1071,8,0))</f>
        <v>Doç. Dr. Evren ERGÜN</v>
      </c>
      <c r="F6" s="109" t="s">
        <v>221</v>
      </c>
      <c r="G6" s="403"/>
      <c r="H6" s="58">
        <v>0.41319444444444442</v>
      </c>
      <c r="I6" s="340" t="s">
        <v>298</v>
      </c>
      <c r="J6" s="64" t="str">
        <f>IF(ISBLANK(I6)," ",VLOOKUP(I6,'Ders Dağılım'!A$2:H$1071,2,0))</f>
        <v>Özgür Yazılım İşletim Sistemleri</v>
      </c>
      <c r="K6" s="64" t="str">
        <f>IF(ISBLANK(I6)," ",VLOOKUP(I6,'Ders Dağılım'!A$2:H$1071,8,0))</f>
        <v>Öğr. Gör. EMRE ENGİN</v>
      </c>
      <c r="L6" s="246" t="s">
        <v>222</v>
      </c>
    </row>
    <row r="7" spans="1:12" x14ac:dyDescent="0.2">
      <c r="A7" s="403"/>
      <c r="B7" s="57">
        <v>0.4513888888888889</v>
      </c>
      <c r="C7" s="86" t="s">
        <v>287</v>
      </c>
      <c r="D7" s="64" t="str">
        <f>IF(ISBLANK(C7)," ",VLOOKUP(C7,'Ders Dağılım'!A$2:H$1071,2,0))</f>
        <v>Matematik</v>
      </c>
      <c r="E7" s="64" t="str">
        <f>IF(ISBLANK(C7)," ",VLOOKUP(C7,'Ders Dağılım'!A$2:H$1071,8,0))</f>
        <v>Doç. Dr. Evren ERGÜN</v>
      </c>
      <c r="F7" s="109" t="s">
        <v>221</v>
      </c>
      <c r="G7" s="403"/>
      <c r="H7" s="58">
        <v>0.4513888888888889</v>
      </c>
      <c r="I7" s="340" t="s">
        <v>298</v>
      </c>
      <c r="J7" s="64" t="str">
        <f>IF(ISBLANK(I7)," ",VLOOKUP(I7,'Ders Dağılım'!A$2:H$1071,2,0))</f>
        <v>Özgür Yazılım İşletim Sistemleri</v>
      </c>
      <c r="K7" s="64" t="str">
        <f>IF(ISBLANK(I7)," ",VLOOKUP(I7,'Ders Dağılım'!A$2:H$1071,8,0))</f>
        <v>Öğr. Gör. EMRE ENGİN</v>
      </c>
      <c r="L7" s="246" t="s">
        <v>222</v>
      </c>
    </row>
    <row r="8" spans="1:12" x14ac:dyDescent="0.2">
      <c r="A8" s="403"/>
      <c r="B8" s="57">
        <v>0.48958333333333331</v>
      </c>
      <c r="C8" s="86" t="s">
        <v>287</v>
      </c>
      <c r="D8" s="64" t="str">
        <f>IF(ISBLANK(C8)," ",VLOOKUP(C8,'Ders Dağılım'!A$2:H$1071,2,0))</f>
        <v>Matematik</v>
      </c>
      <c r="E8" s="64" t="str">
        <f>IF(ISBLANK(C8)," ",VLOOKUP(C8,'Ders Dağılım'!A$2:H$1071,8,0))</f>
        <v>Doç. Dr. Evren ERGÜN</v>
      </c>
      <c r="F8" s="109" t="s">
        <v>221</v>
      </c>
      <c r="G8" s="403"/>
      <c r="H8" s="58">
        <v>0.48958333333333331</v>
      </c>
      <c r="I8" s="340" t="s">
        <v>298</v>
      </c>
      <c r="J8" s="64" t="str">
        <f>IF(ISBLANK(I8)," ",VLOOKUP(I8,'Ders Dağılım'!A$2:H$1071,2,0))</f>
        <v>Özgür Yazılım İşletim Sistemleri</v>
      </c>
      <c r="K8" s="64" t="str">
        <f>IF(ISBLANK(I8)," ",VLOOKUP(I8,'Ders Dağılım'!A$2:H$1071,8,0))</f>
        <v>Öğr. Gör. EMRE ENGİN</v>
      </c>
      <c r="L8" s="246" t="s">
        <v>222</v>
      </c>
    </row>
    <row r="9" spans="1:12" x14ac:dyDescent="0.2">
      <c r="A9" s="403"/>
      <c r="B9" s="57">
        <v>0.54166666666666663</v>
      </c>
      <c r="C9" s="340"/>
      <c r="D9" s="64" t="str">
        <f>IF(ISBLANK(C9)," ",VLOOKUP(C9,'Ders Dağılım'!A$2:H$1071,2,0))</f>
        <v xml:space="preserve"> </v>
      </c>
      <c r="E9" s="64" t="str">
        <f>IF(ISBLANK(C9)," ",VLOOKUP(C9,'Ders Dağılım'!A$2:H$1071,8,0))</f>
        <v xml:space="preserve"> </v>
      </c>
      <c r="F9" s="109"/>
      <c r="G9" s="403"/>
      <c r="H9" s="58">
        <v>0.54166666666666663</v>
      </c>
      <c r="I9" s="340"/>
      <c r="J9" s="64" t="str">
        <f>IF(ISBLANK(I9)," ",VLOOKUP(I9,'Ders Dağılım'!A$2:H$1071,2,0))</f>
        <v xml:space="preserve"> </v>
      </c>
      <c r="K9" s="64" t="str">
        <f>IF(ISBLANK(I9)," ",VLOOKUP(I9,'Ders Dağılım'!A$2:H$1071,8,0))</f>
        <v xml:space="preserve"> </v>
      </c>
      <c r="L9" s="246"/>
    </row>
    <row r="10" spans="1:12" x14ac:dyDescent="0.2">
      <c r="A10" s="403"/>
      <c r="B10" s="57">
        <v>0.58333333333333337</v>
      </c>
      <c r="C10" s="340"/>
      <c r="D10" s="64" t="str">
        <f>IF(ISBLANK(C10)," ",VLOOKUP(C10,'Ders Dağılım'!A$2:H$1071,2,0))</f>
        <v xml:space="preserve"> </v>
      </c>
      <c r="E10" s="64" t="str">
        <f>IF(ISBLANK(C10)," ",VLOOKUP(C10,'Ders Dağılım'!A$2:H$1071,8,0))</f>
        <v xml:space="preserve"> </v>
      </c>
      <c r="F10" s="109"/>
      <c r="G10" s="403"/>
      <c r="H10" s="58">
        <v>0.58333333333333337</v>
      </c>
      <c r="I10" s="340"/>
      <c r="J10" s="64" t="str">
        <f>IF(ISBLANK(I10)," ",VLOOKUP(I10,'Ders Dağılım'!A$2:H$1071,2,0))</f>
        <v xml:space="preserve"> </v>
      </c>
      <c r="K10" s="64" t="str">
        <f>IF(ISBLANK(I10)," ",VLOOKUP(I10,'Ders Dağılım'!A$2:H$1071,8,0))</f>
        <v xml:space="preserve"> </v>
      </c>
      <c r="L10" s="246"/>
    </row>
    <row r="11" spans="1:12" x14ac:dyDescent="0.2">
      <c r="A11" s="403"/>
      <c r="B11" s="57">
        <v>0.625</v>
      </c>
      <c r="C11" s="340"/>
      <c r="D11" s="64" t="str">
        <f>IF(ISBLANK(C11)," ",VLOOKUP(C11,'Ders Dağılım'!A$2:H$1071,2,0))</f>
        <v xml:space="preserve"> </v>
      </c>
      <c r="E11" s="64" t="str">
        <f>IF(ISBLANK(C11)," ",VLOOKUP(C11,'Ders Dağılım'!A$2:H$1071,8,0))</f>
        <v xml:space="preserve"> </v>
      </c>
      <c r="F11" s="109"/>
      <c r="G11" s="403"/>
      <c r="H11" s="58">
        <v>0.625</v>
      </c>
      <c r="I11" s="340"/>
      <c r="J11" s="64" t="str">
        <f>IF(ISBLANK(I11)," ",VLOOKUP(I11,'Ders Dağılım'!A$2:H$1071,2,0))</f>
        <v xml:space="preserve"> </v>
      </c>
      <c r="K11" s="64" t="str">
        <f>IF(ISBLANK(I11)," ",VLOOKUP(I11,'Ders Dağılım'!A$2:H$1071,8,0))</f>
        <v xml:space="preserve"> </v>
      </c>
      <c r="L11" s="246"/>
    </row>
    <row r="12" spans="1:12" ht="12" thickBot="1" x14ac:dyDescent="0.25">
      <c r="A12" s="408"/>
      <c r="B12" s="61">
        <v>0.66666666666666663</v>
      </c>
      <c r="C12" s="348"/>
      <c r="D12" s="65" t="str">
        <f>IF(ISBLANK(C12)," ",VLOOKUP(C12,'Ders Dağılım'!A$2:H$1071,2,0))</f>
        <v xml:space="preserve"> </v>
      </c>
      <c r="E12" s="65" t="str">
        <f>IF(ISBLANK(C12)," ",VLOOKUP(C12,'Ders Dağılım'!A$2:H$1071,8,0))</f>
        <v xml:space="preserve"> </v>
      </c>
      <c r="F12" s="110"/>
      <c r="G12" s="408"/>
      <c r="H12" s="62">
        <v>0.66666666666666663</v>
      </c>
      <c r="I12" s="340"/>
      <c r="J12" s="65" t="str">
        <f>IF(ISBLANK(I12)," ",VLOOKUP(I12,'Ders Dağılım'!A$2:H$1071,2,0))</f>
        <v xml:space="preserve"> </v>
      </c>
      <c r="K12" s="65" t="str">
        <f>IF(ISBLANK(I12)," ",VLOOKUP(I12,'Ders Dağılım'!A$2:H$1071,8,0))</f>
        <v xml:space="preserve"> </v>
      </c>
      <c r="L12" s="247"/>
    </row>
    <row r="13" spans="1:12" ht="12" customHeight="1" x14ac:dyDescent="0.2">
      <c r="A13" s="402" t="s">
        <v>5</v>
      </c>
      <c r="B13" s="55">
        <v>0.375</v>
      </c>
      <c r="C13" s="366" t="s">
        <v>288</v>
      </c>
      <c r="D13" s="63" t="str">
        <f>IF(ISBLANK(C13)," ",VLOOKUP(C13,'Ders Dağılım'!A$2:H$1071,2,0))</f>
        <v>Ofis Yazılımları</v>
      </c>
      <c r="E13" s="63" t="str">
        <f>IF(ISBLANK(C13)," ",VLOOKUP(C13,'Ders Dağılım'!A$2:H$1071,8,0))</f>
        <v>Öğr. Gör. SERKAN VARAN</v>
      </c>
      <c r="F13" s="108" t="s">
        <v>227</v>
      </c>
      <c r="G13" s="402" t="s">
        <v>5</v>
      </c>
      <c r="H13" s="56">
        <v>0.375</v>
      </c>
      <c r="I13" s="340" t="s">
        <v>296</v>
      </c>
      <c r="J13" s="63" t="str">
        <f>IF(ISBLANK(I13)," ",VLOOKUP(I13,'Ders Dağılım'!A$2:H$1071,2,0))</f>
        <v>Görsel Programlama-I</v>
      </c>
      <c r="K13" s="63" t="str">
        <f>IF(ISBLANK(I13)," ",VLOOKUP(I13,'Ders Dağılım'!A$2:H$1071,8,0))</f>
        <v>Öğr. Gör. Tuğba CANSU TOPALLI</v>
      </c>
      <c r="L13" s="245" t="s">
        <v>222</v>
      </c>
    </row>
    <row r="14" spans="1:12" x14ac:dyDescent="0.2">
      <c r="A14" s="403"/>
      <c r="B14" s="57">
        <v>0.41319444444444442</v>
      </c>
      <c r="C14" s="340" t="s">
        <v>288</v>
      </c>
      <c r="D14" s="64" t="str">
        <f>IF(ISBLANK(C14)," ",VLOOKUP(C14,'Ders Dağılım'!A$2:H$1071,2,0))</f>
        <v>Ofis Yazılımları</v>
      </c>
      <c r="E14" s="64" t="str">
        <f>IF(ISBLANK(C14)," ",VLOOKUP(C14,'Ders Dağılım'!A$2:H$1071,8,0))</f>
        <v>Öğr. Gör. SERKAN VARAN</v>
      </c>
      <c r="F14" s="109" t="s">
        <v>227</v>
      </c>
      <c r="G14" s="403"/>
      <c r="H14" s="58">
        <v>0.41319444444444442</v>
      </c>
      <c r="I14" s="340" t="s">
        <v>296</v>
      </c>
      <c r="J14" s="64" t="str">
        <f>IF(ISBLANK(I14)," ",VLOOKUP(I14,'Ders Dağılım'!A$2:H$1071,2,0))</f>
        <v>Görsel Programlama-I</v>
      </c>
      <c r="K14" s="64" t="str">
        <f>IF(ISBLANK(I14)," ",VLOOKUP(I14,'Ders Dağılım'!A$2:H$1071,8,0))</f>
        <v>Öğr. Gör. Tuğba CANSU TOPALLI</v>
      </c>
      <c r="L14" s="246" t="s">
        <v>222</v>
      </c>
    </row>
    <row r="15" spans="1:12" x14ac:dyDescent="0.2">
      <c r="A15" s="403"/>
      <c r="B15" s="57">
        <v>0.4513888888888889</v>
      </c>
      <c r="C15" s="340" t="s">
        <v>288</v>
      </c>
      <c r="D15" s="64" t="str">
        <f>IF(ISBLANK(C15)," ",VLOOKUP(C15,'Ders Dağılım'!A$2:H$1071,2,0))</f>
        <v>Ofis Yazılımları</v>
      </c>
      <c r="E15" s="64" t="str">
        <f>IF(ISBLANK(C15)," ",VLOOKUP(C15,'Ders Dağılım'!A$2:H$1071,8,0))</f>
        <v>Öğr. Gör. SERKAN VARAN</v>
      </c>
      <c r="F15" s="109" t="s">
        <v>227</v>
      </c>
      <c r="G15" s="403"/>
      <c r="H15" s="58">
        <v>0.4513888888888889</v>
      </c>
      <c r="I15" s="340" t="s">
        <v>296</v>
      </c>
      <c r="J15" s="64" t="str">
        <f>IF(ISBLANK(I15)," ",VLOOKUP(I15,'Ders Dağılım'!A$2:H$1071,2,0))</f>
        <v>Görsel Programlama-I</v>
      </c>
      <c r="K15" s="64" t="str">
        <f>IF(ISBLANK(I15)," ",VLOOKUP(I15,'Ders Dağılım'!A$2:H$1071,8,0))</f>
        <v>Öğr. Gör. Tuğba CANSU TOPALLI</v>
      </c>
      <c r="L15" s="246" t="s">
        <v>222</v>
      </c>
    </row>
    <row r="16" spans="1:12" x14ac:dyDescent="0.2">
      <c r="A16" s="403"/>
      <c r="B16" s="57">
        <v>0.48958333333333331</v>
      </c>
      <c r="C16" s="340" t="s">
        <v>288</v>
      </c>
      <c r="D16" s="64" t="str">
        <f>IF(ISBLANK(C16)," ",VLOOKUP(C16,'Ders Dağılım'!A$2:H$1071,2,0))</f>
        <v>Ofis Yazılımları</v>
      </c>
      <c r="E16" s="64" t="str">
        <f>IF(ISBLANK(C16)," ",VLOOKUP(C16,'Ders Dağılım'!A$2:H$1071,8,0))</f>
        <v>Öğr. Gör. SERKAN VARAN</v>
      </c>
      <c r="F16" s="109" t="s">
        <v>227</v>
      </c>
      <c r="G16" s="403"/>
      <c r="H16" s="58">
        <v>0.48958333333333331</v>
      </c>
      <c r="I16" s="340" t="s">
        <v>296</v>
      </c>
      <c r="J16" s="64" t="str">
        <f>IF(ISBLANK(I16)," ",VLOOKUP(I16,'Ders Dağılım'!A$2:H$1071,2,0))</f>
        <v>Görsel Programlama-I</v>
      </c>
      <c r="K16" s="64" t="str">
        <f>IF(ISBLANK(I16)," ",VLOOKUP(I16,'Ders Dağılım'!A$2:H$1071,8,0))</f>
        <v>Öğr. Gör. Tuğba CANSU TOPALLI</v>
      </c>
      <c r="L16" s="246" t="s">
        <v>222</v>
      </c>
    </row>
    <row r="17" spans="1:12" x14ac:dyDescent="0.2">
      <c r="A17" s="403"/>
      <c r="B17" s="57">
        <v>0.54166666666666663</v>
      </c>
      <c r="C17" s="340"/>
      <c r="D17" s="64" t="str">
        <f>IF(ISBLANK(C17)," ",VLOOKUP(C17,'Ders Dağılım'!A$2:H$1071,2,0))</f>
        <v xml:space="preserve"> </v>
      </c>
      <c r="E17" s="64" t="str">
        <f>IF(ISBLANK(C17)," ",VLOOKUP(C17,'Ders Dağılım'!A$2:H$1071,8,0))</f>
        <v xml:space="preserve"> </v>
      </c>
      <c r="F17" s="109"/>
      <c r="G17" s="403"/>
      <c r="H17" s="58">
        <v>0.54166666666666663</v>
      </c>
      <c r="I17" s="340" t="s">
        <v>297</v>
      </c>
      <c r="J17" s="64" t="str">
        <f>IF(ISBLANK(I17)," ",VLOOKUP(I17,'Ders Dağılım'!A$2:H$1071,2,0))</f>
        <v>Nesne Tabanlı Programlama-I</v>
      </c>
      <c r="K17" s="64" t="str">
        <f>IF(ISBLANK(I17)," ",VLOOKUP(I17,'Ders Dağılım'!A$2:H$1071,8,0))</f>
        <v>Öğr. Gör. Dr. Hakan Can ALTUNAY</v>
      </c>
      <c r="L17" s="246" t="s">
        <v>224</v>
      </c>
    </row>
    <row r="18" spans="1:12" x14ac:dyDescent="0.2">
      <c r="A18" s="403"/>
      <c r="B18" s="57">
        <v>0.58333333333333337</v>
      </c>
      <c r="C18" s="340"/>
      <c r="D18" s="64" t="str">
        <f>IF(ISBLANK(C18)," ",VLOOKUP(C18,'Ders Dağılım'!A$2:H$1071,2,0))</f>
        <v xml:space="preserve"> </v>
      </c>
      <c r="E18" s="64" t="str">
        <f>IF(ISBLANK(C18)," ",VLOOKUP(C18,'Ders Dağılım'!A$2:H$1071,8,0))</f>
        <v xml:space="preserve"> </v>
      </c>
      <c r="F18" s="109"/>
      <c r="G18" s="403"/>
      <c r="H18" s="58">
        <v>0.58333333333333337</v>
      </c>
      <c r="I18" s="340" t="s">
        <v>297</v>
      </c>
      <c r="J18" s="64" t="str">
        <f>IF(ISBLANK(I18)," ",VLOOKUP(I18,'Ders Dağılım'!A$2:H$1071,2,0))</f>
        <v>Nesne Tabanlı Programlama-I</v>
      </c>
      <c r="K18" s="64" t="str">
        <f>IF(ISBLANK(I18)," ",VLOOKUP(I18,'Ders Dağılım'!A$2:H$1071,8,0))</f>
        <v>Öğr. Gör. Dr. Hakan Can ALTUNAY</v>
      </c>
      <c r="L18" s="246" t="s">
        <v>224</v>
      </c>
    </row>
    <row r="19" spans="1:12" x14ac:dyDescent="0.2">
      <c r="A19" s="403"/>
      <c r="B19" s="57">
        <v>0.625</v>
      </c>
      <c r="C19" s="340"/>
      <c r="D19" s="64" t="str">
        <f>IF(ISBLANK(C19)," ",VLOOKUP(C19,'Ders Dağılım'!A$2:H$1071,2,0))</f>
        <v xml:space="preserve"> </v>
      </c>
      <c r="E19" s="64" t="str">
        <f>IF(ISBLANK(C19)," ",VLOOKUP(C19,'Ders Dağılım'!A$2:H$1071,8,0))</f>
        <v xml:space="preserve"> </v>
      </c>
      <c r="F19" s="109"/>
      <c r="G19" s="403"/>
      <c r="H19" s="58">
        <v>0.625</v>
      </c>
      <c r="I19" s="340" t="s">
        <v>297</v>
      </c>
      <c r="J19" s="64" t="str">
        <f>IF(ISBLANK(I19)," ",VLOOKUP(I19,'Ders Dağılım'!A$2:H$1071,2,0))</f>
        <v>Nesne Tabanlı Programlama-I</v>
      </c>
      <c r="K19" s="64" t="str">
        <f>IF(ISBLANK(I19)," ",VLOOKUP(I19,'Ders Dağılım'!A$2:H$1071,8,0))</f>
        <v>Öğr. Gör. Dr. Hakan Can ALTUNAY</v>
      </c>
      <c r="L19" s="246" t="s">
        <v>224</v>
      </c>
    </row>
    <row r="20" spans="1:12" ht="12" thickBot="1" x14ac:dyDescent="0.25">
      <c r="A20" s="408"/>
      <c r="B20" s="61">
        <v>0.66666666666666663</v>
      </c>
      <c r="C20" s="348"/>
      <c r="D20" s="65" t="str">
        <f>IF(ISBLANK(C20)," ",VLOOKUP(C20,'Ders Dağılım'!A$2:H$1071,2,0))</f>
        <v xml:space="preserve"> </v>
      </c>
      <c r="E20" s="65" t="str">
        <f>IF(ISBLANK(C20)," ",VLOOKUP(C20,'Ders Dağılım'!A$2:H$1071,8,0))</f>
        <v xml:space="preserve"> </v>
      </c>
      <c r="F20" s="110"/>
      <c r="G20" s="408"/>
      <c r="H20" s="62">
        <v>0.66666666666666663</v>
      </c>
      <c r="I20" s="348" t="s">
        <v>297</v>
      </c>
      <c r="J20" s="65" t="str">
        <f>IF(ISBLANK(I20)," ",VLOOKUP(I20,'Ders Dağılım'!A$2:H$1071,2,0))</f>
        <v>Nesne Tabanlı Programlama-I</v>
      </c>
      <c r="K20" s="65" t="str">
        <f>IF(ISBLANK(I20)," ",VLOOKUP(I20,'Ders Dağılım'!A$2:H$1071,8,0))</f>
        <v>Öğr. Gör. Dr. Hakan Can ALTUNAY</v>
      </c>
      <c r="L20" s="248" t="s">
        <v>224</v>
      </c>
    </row>
    <row r="21" spans="1:12" ht="12" customHeight="1" x14ac:dyDescent="0.2">
      <c r="A21" s="402" t="s">
        <v>6</v>
      </c>
      <c r="B21" s="55">
        <v>0.375</v>
      </c>
      <c r="C21" s="366"/>
      <c r="D21" s="63" t="str">
        <f>IF(ISBLANK(C21)," ",VLOOKUP(C21,'Ders Dağılım'!A$2:H$1071,2,0))</f>
        <v xml:space="preserve"> </v>
      </c>
      <c r="E21" s="63" t="str">
        <f>IF(ISBLANK(C21)," ",VLOOKUP(C21,'Ders Dağılım'!A$2:H$1071,8,0))</f>
        <v xml:space="preserve"> </v>
      </c>
      <c r="F21" s="108"/>
      <c r="G21" s="402" t="s">
        <v>6</v>
      </c>
      <c r="H21" s="56">
        <v>0.375</v>
      </c>
      <c r="I21" s="366"/>
      <c r="J21" s="63" t="str">
        <f>IF(ISBLANK(I21)," ",VLOOKUP(I21,'Ders Dağılım'!A$2:H$1071,2,0))</f>
        <v xml:space="preserve"> </v>
      </c>
      <c r="K21" s="63" t="str">
        <f>IF(ISBLANK(I21)," ",VLOOKUP(I21,'Ders Dağılım'!A$2:H$1071,8,0))</f>
        <v xml:space="preserve"> </v>
      </c>
      <c r="L21" s="245"/>
    </row>
    <row r="22" spans="1:12" x14ac:dyDescent="0.2">
      <c r="A22" s="403"/>
      <c r="B22" s="57">
        <v>0.41319444444444442</v>
      </c>
      <c r="C22" s="340"/>
      <c r="D22" s="64" t="str">
        <f>IF(ISBLANK(C22)," ",VLOOKUP(C22,'Ders Dağılım'!A$2:H$1071,2,0))</f>
        <v xml:space="preserve"> </v>
      </c>
      <c r="E22" s="64" t="str">
        <f>IF(ISBLANK(C22)," ",VLOOKUP(C22,'Ders Dağılım'!A$2:H$1071,8,0))</f>
        <v xml:space="preserve"> </v>
      </c>
      <c r="F22" s="109"/>
      <c r="G22" s="403"/>
      <c r="H22" s="58">
        <v>0.41319444444444442</v>
      </c>
      <c r="I22" s="340" t="s">
        <v>299</v>
      </c>
      <c r="J22" s="64" t="str">
        <f>IF(ISBLANK(I22)," ",VLOOKUP(I22,'Ders Dağılım'!A$2:H$1071,2,0))</f>
        <v>Grafik ve Animasyon</v>
      </c>
      <c r="K22" s="64" t="str">
        <f>IF(ISBLANK(I22)," ",VLOOKUP(I22,'Ders Dağılım'!A$2:H$1071,8,0))</f>
        <v>Öğr. Gör. ASLI TOSYALI</v>
      </c>
      <c r="L22" s="246" t="s">
        <v>222</v>
      </c>
    </row>
    <row r="23" spans="1:12" x14ac:dyDescent="0.2">
      <c r="A23" s="403"/>
      <c r="B23" s="57">
        <v>0.4513888888888889</v>
      </c>
      <c r="C23" s="340" t="s">
        <v>289</v>
      </c>
      <c r="D23" s="64" t="str">
        <f>IF(ISBLANK(C23)," ",VLOOKUP(C23,'Ders Dağılım'!A$2:H$1071,2,0))</f>
        <v>Ağ Temelleri</v>
      </c>
      <c r="E23" s="64" t="str">
        <f>IF(ISBLANK(C23)," ",VLOOKUP(C23,'Ders Dağılım'!A$2:H$1071,8,0))</f>
        <v>Öğr. Gör. SERKAN VARAN</v>
      </c>
      <c r="F23" s="109" t="s">
        <v>224</v>
      </c>
      <c r="G23" s="403"/>
      <c r="H23" s="58">
        <v>0.4513888888888889</v>
      </c>
      <c r="I23" s="340" t="s">
        <v>299</v>
      </c>
      <c r="J23" s="64" t="str">
        <f>IF(ISBLANK(I23)," ",VLOOKUP(I23,'Ders Dağılım'!A$2:H$1071,2,0))</f>
        <v>Grafik ve Animasyon</v>
      </c>
      <c r="K23" s="64" t="str">
        <f>IF(ISBLANK(I23)," ",VLOOKUP(I23,'Ders Dağılım'!A$2:H$1071,8,0))</f>
        <v>Öğr. Gör. ASLI TOSYALI</v>
      </c>
      <c r="L23" s="246" t="s">
        <v>222</v>
      </c>
    </row>
    <row r="24" spans="1:12" x14ac:dyDescent="0.2">
      <c r="A24" s="403"/>
      <c r="B24" s="57">
        <v>0.48958333333333331</v>
      </c>
      <c r="C24" s="340" t="s">
        <v>289</v>
      </c>
      <c r="D24" s="64" t="str">
        <f>IF(ISBLANK(C24)," ",VLOOKUP(C24,'Ders Dağılım'!A$2:H$1071,2,0))</f>
        <v>Ağ Temelleri</v>
      </c>
      <c r="E24" s="64" t="str">
        <f>IF(ISBLANK(C24)," ",VLOOKUP(C24,'Ders Dağılım'!A$2:H$1071,8,0))</f>
        <v>Öğr. Gör. SERKAN VARAN</v>
      </c>
      <c r="F24" s="109" t="s">
        <v>224</v>
      </c>
      <c r="G24" s="403"/>
      <c r="H24" s="58">
        <v>0.48958333333333331</v>
      </c>
      <c r="I24" s="340" t="s">
        <v>299</v>
      </c>
      <c r="J24" s="64" t="str">
        <f>IF(ISBLANK(I24)," ",VLOOKUP(I24,'Ders Dağılım'!A$2:H$1071,2,0))</f>
        <v>Grafik ve Animasyon</v>
      </c>
      <c r="K24" s="64" t="str">
        <f>IF(ISBLANK(I24)," ",VLOOKUP(I24,'Ders Dağılım'!A$2:H$1071,8,0))</f>
        <v>Öğr. Gör. ASLI TOSYALI</v>
      </c>
      <c r="L24" s="246" t="s">
        <v>222</v>
      </c>
    </row>
    <row r="25" spans="1:12" x14ac:dyDescent="0.2">
      <c r="A25" s="403"/>
      <c r="B25" s="57">
        <v>0.54166666666666663</v>
      </c>
      <c r="C25" s="340" t="s">
        <v>291</v>
      </c>
      <c r="D25" s="64" t="str">
        <f>IF(ISBLANK(C25)," ",VLOOKUP(C25,'Ders Dağılım'!A$2:H$1071,2,0))</f>
        <v>Yazılım Kurulumu ve Yönetimi</v>
      </c>
      <c r="E25" s="64" t="str">
        <f>IF(ISBLANK(C25)," ",VLOOKUP(C25,'Ders Dağılım'!A$2:H$1071,8,0))</f>
        <v>Öğr. Gör. SEMA BİLGİLİ</v>
      </c>
      <c r="F25" s="109" t="s">
        <v>227</v>
      </c>
      <c r="G25" s="403"/>
      <c r="H25" s="58">
        <v>0.54166666666666663</v>
      </c>
      <c r="I25" s="340"/>
      <c r="J25" s="64" t="str">
        <f>IF(ISBLANK(I25)," ",VLOOKUP(I25,'Ders Dağılım'!A$2:H$1071,2,0))</f>
        <v xml:space="preserve"> </v>
      </c>
      <c r="K25" s="64" t="str">
        <f>IF(ISBLANK(I25)," ",VLOOKUP(I25,'Ders Dağılım'!A$2:H$1071,8,0))</f>
        <v xml:space="preserve"> </v>
      </c>
      <c r="L25" s="246"/>
    </row>
    <row r="26" spans="1:12" x14ac:dyDescent="0.2">
      <c r="A26" s="403"/>
      <c r="B26" s="57">
        <v>0.58333333333333337</v>
      </c>
      <c r="C26" s="340" t="s">
        <v>291</v>
      </c>
      <c r="D26" s="64" t="str">
        <f>IF(ISBLANK(C26)," ",VLOOKUP(C26,'Ders Dağılım'!A$2:H$1071,2,0))</f>
        <v>Yazılım Kurulumu ve Yönetimi</v>
      </c>
      <c r="E26" s="64" t="str">
        <f>IF(ISBLANK(C26)," ",VLOOKUP(C26,'Ders Dağılım'!A$2:H$1071,8,0))</f>
        <v>Öğr. Gör. SEMA BİLGİLİ</v>
      </c>
      <c r="F26" s="109" t="s">
        <v>227</v>
      </c>
      <c r="G26" s="403"/>
      <c r="H26" s="58">
        <v>0.58333333333333337</v>
      </c>
      <c r="I26" s="340"/>
      <c r="J26" s="64" t="str">
        <f>IF(ISBLANK(I26)," ",VLOOKUP(I26,'Ders Dağılım'!A$2:H$1071,2,0))</f>
        <v xml:space="preserve"> </v>
      </c>
      <c r="K26" s="64" t="str">
        <f>IF(ISBLANK(I26)," ",VLOOKUP(I26,'Ders Dağılım'!A$2:H$1071,8,0))</f>
        <v xml:space="preserve"> </v>
      </c>
      <c r="L26" s="246"/>
    </row>
    <row r="27" spans="1:12" x14ac:dyDescent="0.2">
      <c r="A27" s="403"/>
      <c r="B27" s="57">
        <v>0.625</v>
      </c>
      <c r="C27" s="340"/>
      <c r="D27" s="64" t="str">
        <f>IF(ISBLANK(C27)," ",VLOOKUP(C27,'Ders Dağılım'!A$2:H$1071,2,0))</f>
        <v xml:space="preserve"> </v>
      </c>
      <c r="E27" s="64" t="str">
        <f>IF(ISBLANK(C27)," ",VLOOKUP(C27,'Ders Dağılım'!A$2:H$1071,8,0))</f>
        <v xml:space="preserve"> </v>
      </c>
      <c r="F27" s="109"/>
      <c r="G27" s="403"/>
      <c r="H27" s="58">
        <v>0.625</v>
      </c>
      <c r="I27" s="340"/>
      <c r="J27" s="64" t="str">
        <f>IF(ISBLANK(I27)," ",VLOOKUP(I27,'Ders Dağılım'!A$2:H$1071,2,0))</f>
        <v xml:space="preserve"> </v>
      </c>
      <c r="K27" s="64" t="str">
        <f>IF(ISBLANK(I27)," ",VLOOKUP(I27,'Ders Dağılım'!A$2:H$1071,8,0))</f>
        <v xml:space="preserve"> </v>
      </c>
      <c r="L27" s="246"/>
    </row>
    <row r="28" spans="1:12" ht="12" thickBot="1" x14ac:dyDescent="0.25">
      <c r="A28" s="408"/>
      <c r="B28" s="61">
        <v>0.66666666666666663</v>
      </c>
      <c r="C28" s="348"/>
      <c r="D28" s="65" t="str">
        <f>IF(ISBLANK(C28)," ",VLOOKUP(C28,'Ders Dağılım'!A$2:H$1071,2,0))</f>
        <v xml:space="preserve"> </v>
      </c>
      <c r="E28" s="65" t="str">
        <f>IF(ISBLANK(C28)," ",VLOOKUP(C28,'Ders Dağılım'!A$2:H$1071,8,0))</f>
        <v xml:space="preserve"> </v>
      </c>
      <c r="F28" s="110"/>
      <c r="G28" s="408"/>
      <c r="H28" s="62">
        <v>0.66666666666666663</v>
      </c>
      <c r="I28" s="348"/>
      <c r="J28" s="65" t="str">
        <f>IF(ISBLANK(I28)," ",VLOOKUP(I28,'Ders Dağılım'!A$2:H$1071,2,0))</f>
        <v xml:space="preserve"> </v>
      </c>
      <c r="K28" s="65" t="str">
        <f>IF(ISBLANK(I28)," ",VLOOKUP(I28,'Ders Dağılım'!A$2:H$1071,8,0))</f>
        <v xml:space="preserve"> </v>
      </c>
      <c r="L28" s="247"/>
    </row>
    <row r="29" spans="1:12" ht="12" customHeight="1" x14ac:dyDescent="0.2">
      <c r="A29" s="402" t="s">
        <v>7</v>
      </c>
      <c r="B29" s="55">
        <v>0.375</v>
      </c>
      <c r="C29" s="366"/>
      <c r="D29" s="63" t="str">
        <f>IF(ISBLANK(C29)," ",VLOOKUP(C29,'Ders Dağılım'!A$2:H$1071,2,0))</f>
        <v xml:space="preserve"> </v>
      </c>
      <c r="E29" s="63" t="str">
        <f>IF(ISBLANK(C29)," ",VLOOKUP(C29,'Ders Dağılım'!A$2:H$1071,8,0))</f>
        <v xml:space="preserve"> </v>
      </c>
      <c r="F29" s="108"/>
      <c r="G29" s="402" t="s">
        <v>7</v>
      </c>
      <c r="H29" s="56">
        <v>0.375</v>
      </c>
      <c r="I29" s="340"/>
      <c r="J29" s="63"/>
      <c r="K29" s="63"/>
      <c r="L29" s="364"/>
    </row>
    <row r="30" spans="1:12" x14ac:dyDescent="0.2">
      <c r="A30" s="403"/>
      <c r="B30" s="57">
        <v>0.41319444444444442</v>
      </c>
      <c r="C30" s="340" t="s">
        <v>292</v>
      </c>
      <c r="D30" s="64" t="str">
        <f>IF(ISBLANK(C30)," ",VLOOKUP(C30,'Ders Dağılım'!A$2:H$1071,2,0))</f>
        <v>Web Tasarımının Temelleri</v>
      </c>
      <c r="E30" s="64" t="str">
        <f>IF(ISBLANK(C30)," ",VLOOKUP(C30,'Ders Dağılım'!A$2:H$1071,8,0))</f>
        <v>Öğr. Gör. ASLI TOSYALI</v>
      </c>
      <c r="F30" s="109" t="s">
        <v>218</v>
      </c>
      <c r="G30" s="403"/>
      <c r="H30" s="58">
        <v>0.41319444444444442</v>
      </c>
      <c r="I30" s="340"/>
      <c r="J30" s="64"/>
      <c r="K30" s="64"/>
      <c r="L30" s="361"/>
    </row>
    <row r="31" spans="1:12" x14ac:dyDescent="0.2">
      <c r="A31" s="403"/>
      <c r="B31" s="57">
        <v>0.4513888888888889</v>
      </c>
      <c r="C31" s="340" t="s">
        <v>292</v>
      </c>
      <c r="D31" s="64" t="str">
        <f>IF(ISBLANK(C31)," ",VLOOKUP(C31,'Ders Dağılım'!A$2:H$1071,2,0))</f>
        <v>Web Tasarımının Temelleri</v>
      </c>
      <c r="E31" s="64" t="str">
        <f>IF(ISBLANK(C31)," ",VLOOKUP(C31,'Ders Dağılım'!A$2:H$1071,8,0))</f>
        <v>Öğr. Gör. ASLI TOSYALI</v>
      </c>
      <c r="F31" s="109" t="s">
        <v>218</v>
      </c>
      <c r="G31" s="403"/>
      <c r="H31" s="58">
        <v>0.4513888888888889</v>
      </c>
      <c r="I31" s="340"/>
      <c r="J31" s="64"/>
      <c r="K31" s="64"/>
      <c r="L31" s="361"/>
    </row>
    <row r="32" spans="1:12" x14ac:dyDescent="0.2">
      <c r="A32" s="403"/>
      <c r="B32" s="57">
        <v>0.48958333333333331</v>
      </c>
      <c r="C32" s="340" t="s">
        <v>292</v>
      </c>
      <c r="D32" s="64" t="str">
        <f>IF(ISBLANK(C32)," ",VLOOKUP(C32,'Ders Dağılım'!A$2:H$1071,2,0))</f>
        <v>Web Tasarımının Temelleri</v>
      </c>
      <c r="E32" s="64" t="str">
        <f>IF(ISBLANK(C32)," ",VLOOKUP(C32,'Ders Dağılım'!A$2:H$1071,8,0))</f>
        <v>Öğr. Gör. ASLI TOSYALI</v>
      </c>
      <c r="F32" s="109" t="s">
        <v>218</v>
      </c>
      <c r="G32" s="403"/>
      <c r="H32" s="58">
        <v>0.48958333333333331</v>
      </c>
      <c r="I32" s="340"/>
      <c r="J32" s="64"/>
      <c r="K32" s="64"/>
      <c r="L32" s="365"/>
    </row>
    <row r="33" spans="1:12" x14ac:dyDescent="0.2">
      <c r="A33" s="403"/>
      <c r="B33" s="57">
        <v>0.54166666666666663</v>
      </c>
      <c r="C33" s="340" t="s">
        <v>290</v>
      </c>
      <c r="D33" s="64" t="str">
        <f>IF(ISBLANK(C33)," ",VLOOKUP(C33,'Ders Dağılım'!A$2:H$1071,2,0))</f>
        <v>Programlama Temelleri</v>
      </c>
      <c r="E33" s="64" t="str">
        <f>IF(ISBLANK(C33)," ",VLOOKUP(C33,'Ders Dağılım'!A$2:H$1071,8,0))</f>
        <v>Öğr. Gör. Dr. Hakan Can ALTUNAY</v>
      </c>
      <c r="F33" s="109" t="s">
        <v>221</v>
      </c>
      <c r="G33" s="403"/>
      <c r="H33" s="58">
        <v>0.54166666666666663</v>
      </c>
      <c r="I33" s="340" t="s">
        <v>295</v>
      </c>
      <c r="J33" s="64" t="str">
        <f>IF(ISBLANK(I33)," ",VLOOKUP(I33,'Ders Dağılım'!A$2:H$1071,2,0))</f>
        <v>Mobil Programlama (A Şubesi)</v>
      </c>
      <c r="K33" s="64" t="str">
        <f>IF(ISBLANK(I33)," ",VLOOKUP(I33,'Ders Dağılım'!A$2:H$1071,8,0))</f>
        <v>Öğr. Gör. Tuğba CANSU TOPALLI</v>
      </c>
      <c r="L33" s="246" t="s">
        <v>222</v>
      </c>
    </row>
    <row r="34" spans="1:12" x14ac:dyDescent="0.2">
      <c r="A34" s="403"/>
      <c r="B34" s="57">
        <v>0.58333333333333337</v>
      </c>
      <c r="C34" s="340" t="s">
        <v>290</v>
      </c>
      <c r="D34" s="64" t="str">
        <f>IF(ISBLANK(C34)," ",VLOOKUP(C34,'Ders Dağılım'!A$2:H$1071,2,0))</f>
        <v>Programlama Temelleri</v>
      </c>
      <c r="E34" s="64" t="str">
        <f>IF(ISBLANK(C34)," ",VLOOKUP(C34,'Ders Dağılım'!A$2:H$1071,8,0))</f>
        <v>Öğr. Gör. Dr. Hakan Can ALTUNAY</v>
      </c>
      <c r="F34" s="109" t="s">
        <v>221</v>
      </c>
      <c r="G34" s="403"/>
      <c r="H34" s="58">
        <v>0.58333333333333337</v>
      </c>
      <c r="I34" s="340" t="s">
        <v>295</v>
      </c>
      <c r="J34" s="64" t="str">
        <f>IF(ISBLANK(I34)," ",VLOOKUP(I34,'Ders Dağılım'!A$2:H$1071,2,0))</f>
        <v>Mobil Programlama (A Şubesi)</v>
      </c>
      <c r="K34" s="64" t="str">
        <f>IF(ISBLANK(I34)," ",VLOOKUP(I34,'Ders Dağılım'!A$2:H$1071,8,0))</f>
        <v>Öğr. Gör. Tuğba CANSU TOPALLI</v>
      </c>
      <c r="L34" s="246" t="s">
        <v>222</v>
      </c>
    </row>
    <row r="35" spans="1:12" x14ac:dyDescent="0.2">
      <c r="A35" s="403"/>
      <c r="B35" s="57">
        <v>0.625</v>
      </c>
      <c r="C35" s="340" t="s">
        <v>290</v>
      </c>
      <c r="D35" s="64" t="str">
        <f>IF(ISBLANK(C35)," ",VLOOKUP(C35,'Ders Dağılım'!A$2:H$1071,2,0))</f>
        <v>Programlama Temelleri</v>
      </c>
      <c r="E35" s="64" t="str">
        <f>IF(ISBLANK(C35)," ",VLOOKUP(C35,'Ders Dağılım'!A$2:H$1071,8,0))</f>
        <v>Öğr. Gör. Dr. Hakan Can ALTUNAY</v>
      </c>
      <c r="F35" s="109" t="s">
        <v>221</v>
      </c>
      <c r="G35" s="403"/>
      <c r="H35" s="58">
        <v>0.625</v>
      </c>
      <c r="I35" s="340" t="s">
        <v>295</v>
      </c>
      <c r="J35" s="64" t="str">
        <f>IF(ISBLANK(I35)," ",VLOOKUP(I35,'Ders Dağılım'!A$2:H$1071,2,0))</f>
        <v>Mobil Programlama (A Şubesi)</v>
      </c>
      <c r="K35" s="64" t="str">
        <f>IF(ISBLANK(I35)," ",VLOOKUP(I35,'Ders Dağılım'!A$2:H$1071,8,0))</f>
        <v>Öğr. Gör. Tuğba CANSU TOPALLI</v>
      </c>
      <c r="L35" s="246" t="s">
        <v>222</v>
      </c>
    </row>
    <row r="36" spans="1:12" ht="12" thickBot="1" x14ac:dyDescent="0.25">
      <c r="A36" s="408"/>
      <c r="B36" s="61">
        <v>0.66666666666666663</v>
      </c>
      <c r="C36" s="340" t="s">
        <v>290</v>
      </c>
      <c r="D36" s="65" t="str">
        <f>IF(ISBLANK(C36)," ",VLOOKUP(C36,'Ders Dağılım'!A$2:H$1071,2,0))</f>
        <v>Programlama Temelleri</v>
      </c>
      <c r="E36" s="65" t="str">
        <f>IF(ISBLANK(C36)," ",VLOOKUP(C36,'Ders Dağılım'!A$2:H$1071,8,0))</f>
        <v>Öğr. Gör. Dr. Hakan Can ALTUNAY</v>
      </c>
      <c r="F36" s="110" t="s">
        <v>221</v>
      </c>
      <c r="G36" s="408"/>
      <c r="H36" s="62">
        <v>0.66666666666666663</v>
      </c>
      <c r="I36" s="348" t="s">
        <v>295</v>
      </c>
      <c r="J36" s="65" t="str">
        <f>IF(ISBLANK(I36)," ",VLOOKUP(I36,'Ders Dağılım'!A$2:H$1071,2,0))</f>
        <v>Mobil Programlama (A Şubesi)</v>
      </c>
      <c r="K36" s="65" t="str">
        <f>IF(ISBLANK(I36)," ",VLOOKUP(I36,'Ders Dağılım'!A$2:H$1071,8,0))</f>
        <v>Öğr. Gör. Tuğba CANSU TOPALLI</v>
      </c>
      <c r="L36" s="247" t="s">
        <v>222</v>
      </c>
    </row>
    <row r="37" spans="1:12" ht="12" customHeight="1" x14ac:dyDescent="0.2">
      <c r="A37" s="402" t="s">
        <v>8</v>
      </c>
      <c r="B37" s="55">
        <v>0.375</v>
      </c>
      <c r="C37" s="83"/>
      <c r="D37" s="63" t="str">
        <f>IF(ISBLANK(C37)," ",VLOOKUP(C37,'Ders Dağılım'!A$2:H$1071,2,0))</f>
        <v xml:space="preserve"> </v>
      </c>
      <c r="E37" s="63" t="str">
        <f>IF(ISBLANK(C37)," ",VLOOKUP(C37,'Ders Dağılım'!A$2:H$1071,8,0))</f>
        <v xml:space="preserve"> </v>
      </c>
      <c r="F37" s="108"/>
      <c r="G37" s="402" t="s">
        <v>8</v>
      </c>
      <c r="H37" s="56">
        <v>0.375</v>
      </c>
      <c r="I37" s="340" t="s">
        <v>293</v>
      </c>
      <c r="J37" s="63" t="str">
        <f>IF(ISBLANK(I37)," ",VLOOKUP(I37,'Ders Dağılım'!A$2:H$1071,2,0))</f>
        <v>Veri Tabanı-II</v>
      </c>
      <c r="K37" s="63" t="str">
        <f>IF(ISBLANK(I37)," ",VLOOKUP(I37,'Ders Dağılım'!A$2:H$1071,8,0))</f>
        <v>Öğr. Gör. Neslihan YONDEMİR ÇALIŞKAN</v>
      </c>
      <c r="L37" s="245" t="s">
        <v>222</v>
      </c>
    </row>
    <row r="38" spans="1:12" x14ac:dyDescent="0.2">
      <c r="A38" s="403"/>
      <c r="B38" s="57">
        <v>0.41319444444444442</v>
      </c>
      <c r="C38" s="86"/>
      <c r="D38" s="64" t="str">
        <f>IF(ISBLANK(C38)," ",VLOOKUP(C38,'Ders Dağılım'!A$2:H$1071,2,0))</f>
        <v xml:space="preserve"> </v>
      </c>
      <c r="E38" s="64" t="str">
        <f>IF(ISBLANK(C38)," ",VLOOKUP(C38,'Ders Dağılım'!A$2:H$1071,8,0))</f>
        <v xml:space="preserve"> </v>
      </c>
      <c r="F38" s="109"/>
      <c r="G38" s="403"/>
      <c r="H38" s="58">
        <v>0.41319444444444442</v>
      </c>
      <c r="I38" s="340" t="s">
        <v>293</v>
      </c>
      <c r="J38" s="64" t="str">
        <f>IF(ISBLANK(I38)," ",VLOOKUP(I38,'Ders Dağılım'!A$2:H$1071,2,0))</f>
        <v>Veri Tabanı-II</v>
      </c>
      <c r="K38" s="64" t="str">
        <f>IF(ISBLANK(I38)," ",VLOOKUP(I38,'Ders Dağılım'!A$2:H$1071,8,0))</f>
        <v>Öğr. Gör. Neslihan YONDEMİR ÇALIŞKAN</v>
      </c>
      <c r="L38" s="246" t="s">
        <v>222</v>
      </c>
    </row>
    <row r="39" spans="1:12" x14ac:dyDescent="0.2">
      <c r="A39" s="403"/>
      <c r="B39" s="57">
        <v>0.4513888888888889</v>
      </c>
      <c r="C39" s="86"/>
      <c r="D39" s="64" t="str">
        <f>IF(ISBLANK(C39)," ",VLOOKUP(C39,'Ders Dağılım'!A$2:H$1071,2,0))</f>
        <v xml:space="preserve"> </v>
      </c>
      <c r="E39" s="64" t="str">
        <f>IF(ISBLANK(C39)," ",VLOOKUP(C39,'Ders Dağılım'!A$2:H$1071,8,0))</f>
        <v xml:space="preserve"> </v>
      </c>
      <c r="F39" s="109"/>
      <c r="G39" s="403"/>
      <c r="H39" s="58">
        <v>0.4513888888888889</v>
      </c>
      <c r="I39" s="340" t="s">
        <v>293</v>
      </c>
      <c r="J39" s="64" t="str">
        <f>IF(ISBLANK(I39)," ",VLOOKUP(I39,'Ders Dağılım'!A$2:H$1071,2,0))</f>
        <v>Veri Tabanı-II</v>
      </c>
      <c r="K39" s="64" t="str">
        <f>IF(ISBLANK(I39)," ",VLOOKUP(I39,'Ders Dağılım'!A$2:H$1071,8,0))</f>
        <v>Öğr. Gör. Neslihan YONDEMİR ÇALIŞKAN</v>
      </c>
      <c r="L39" s="246" t="s">
        <v>222</v>
      </c>
    </row>
    <row r="40" spans="1:12" x14ac:dyDescent="0.2">
      <c r="A40" s="403"/>
      <c r="B40" s="57">
        <v>0.48958333333333331</v>
      </c>
      <c r="C40" s="86"/>
      <c r="D40" s="64" t="str">
        <f>IF(ISBLANK(C40)," ",VLOOKUP(C40,'Ders Dağılım'!A$2:H$1071,2,0))</f>
        <v xml:space="preserve"> </v>
      </c>
      <c r="E40" s="64" t="str">
        <f>IF(ISBLANK(C40)," ",VLOOKUP(C40,'Ders Dağılım'!A$2:H$1071,8,0))</f>
        <v xml:space="preserve"> </v>
      </c>
      <c r="F40" s="109"/>
      <c r="G40" s="403"/>
      <c r="H40" s="58">
        <v>0.48958333333333331</v>
      </c>
      <c r="I40" s="340" t="s">
        <v>293</v>
      </c>
      <c r="J40" s="64" t="str">
        <f>IF(ISBLANK(I40)," ",VLOOKUP(I40,'Ders Dağılım'!A$2:H$1071,2,0))</f>
        <v>Veri Tabanı-II</v>
      </c>
      <c r="K40" s="64" t="str">
        <f>IF(ISBLANK(I40)," ",VLOOKUP(I40,'Ders Dağılım'!A$2:H$1071,8,0))</f>
        <v>Öğr. Gör. Neslihan YONDEMİR ÇALIŞKAN</v>
      </c>
      <c r="L40" s="249" t="s">
        <v>222</v>
      </c>
    </row>
    <row r="41" spans="1:12" x14ac:dyDescent="0.2">
      <c r="A41" s="403"/>
      <c r="B41" s="57">
        <v>0.54166666666666663</v>
      </c>
      <c r="C41" s="86"/>
      <c r="D41" s="64" t="str">
        <f>IF(ISBLANK(C41)," ",VLOOKUP(C41,'Ders Dağılım'!A$2:H$1071,2,0))</f>
        <v xml:space="preserve"> </v>
      </c>
      <c r="E41" s="64" t="str">
        <f>IF(ISBLANK(C41)," ",VLOOKUP(C41,'Ders Dağılım'!A$2:H$1071,8,0))</f>
        <v xml:space="preserve"> </v>
      </c>
      <c r="F41" s="109"/>
      <c r="G41" s="403"/>
      <c r="H41" s="58">
        <v>0.54166666666666663</v>
      </c>
      <c r="I41" s="340" t="s">
        <v>294</v>
      </c>
      <c r="J41" s="64" t="str">
        <f>IF(ISBLANK(I41)," ",VLOOKUP(I41,'Ders Dağılım'!A$2:H$1071,2,0))</f>
        <v>İnternet Programcılığı-I (A Şubesi)</v>
      </c>
      <c r="K41" s="64" t="str">
        <f>IF(ISBLANK(I41)," ",VLOOKUP(I41,'Ders Dağılım'!A$2:H$1071,8,0))</f>
        <v>Öğr. Gör. Neslihan YONDEMİR ÇALIŞKAN</v>
      </c>
      <c r="L41" s="246" t="s">
        <v>227</v>
      </c>
    </row>
    <row r="42" spans="1:12" x14ac:dyDescent="0.2">
      <c r="A42" s="403"/>
      <c r="B42" s="57">
        <v>0.58333333333333337</v>
      </c>
      <c r="C42" s="86"/>
      <c r="D42" s="64" t="str">
        <f>IF(ISBLANK(C42)," ",VLOOKUP(C42,'Ders Dağılım'!A$2:H$1071,2,0))</f>
        <v xml:space="preserve"> </v>
      </c>
      <c r="E42" s="64" t="str">
        <f>IF(ISBLANK(C42)," ",VLOOKUP(C42,'Ders Dağılım'!A$2:H$1071,8,0))</f>
        <v xml:space="preserve"> </v>
      </c>
      <c r="F42" s="109"/>
      <c r="G42" s="403"/>
      <c r="H42" s="58">
        <v>0.58333333333333337</v>
      </c>
      <c r="I42" s="340" t="s">
        <v>294</v>
      </c>
      <c r="J42" s="64" t="str">
        <f>IF(ISBLANK(I42)," ",VLOOKUP(I42,'Ders Dağılım'!A$2:H$1071,2,0))</f>
        <v>İnternet Programcılığı-I (A Şubesi)</v>
      </c>
      <c r="K42" s="64" t="str">
        <f>IF(ISBLANK(I42)," ",VLOOKUP(I42,'Ders Dağılım'!A$2:H$1071,8,0))</f>
        <v>Öğr. Gör. Neslihan YONDEMİR ÇALIŞKAN</v>
      </c>
      <c r="L42" s="246" t="s">
        <v>227</v>
      </c>
    </row>
    <row r="43" spans="1:12" x14ac:dyDescent="0.2">
      <c r="A43" s="403"/>
      <c r="B43" s="57">
        <v>0.625</v>
      </c>
      <c r="C43" s="86"/>
      <c r="D43" s="64" t="str">
        <f>IF(ISBLANK(C43)," ",VLOOKUP(C43,'Ders Dağılım'!A$2:H$1071,2,0))</f>
        <v xml:space="preserve"> </v>
      </c>
      <c r="E43" s="64" t="str">
        <f>IF(ISBLANK(C43)," ",VLOOKUP(C43,'Ders Dağılım'!A$2:H$1071,8,0))</f>
        <v xml:space="preserve"> </v>
      </c>
      <c r="F43" s="109"/>
      <c r="G43" s="403"/>
      <c r="H43" s="58">
        <v>0.625</v>
      </c>
      <c r="I43" s="340" t="s">
        <v>294</v>
      </c>
      <c r="J43" s="64" t="str">
        <f>IF(ISBLANK(I43)," ",VLOOKUP(I43,'Ders Dağılım'!A$2:H$1071,2,0))</f>
        <v>İnternet Programcılığı-I (A Şubesi)</v>
      </c>
      <c r="K43" s="64" t="str">
        <f>IF(ISBLANK(I43)," ",VLOOKUP(I43,'Ders Dağılım'!A$2:H$1071,8,0))</f>
        <v>Öğr. Gör. Neslihan YONDEMİR ÇALIŞKAN</v>
      </c>
      <c r="L43" s="246" t="s">
        <v>227</v>
      </c>
    </row>
    <row r="44" spans="1:12" ht="12" thickBot="1" x14ac:dyDescent="0.25">
      <c r="A44" s="408"/>
      <c r="B44" s="61">
        <v>0.66666666666666663</v>
      </c>
      <c r="C44" s="107"/>
      <c r="D44" s="65" t="str">
        <f>IF(ISBLANK(C44)," ",VLOOKUP(C44,'Ders Dağılım'!A$2:H$1071,2,0))</f>
        <v xml:space="preserve"> </v>
      </c>
      <c r="E44" s="65" t="str">
        <f>IF(ISBLANK(C44)," ",VLOOKUP(C44,'Ders Dağılım'!A$2:H$1071,8,0))</f>
        <v xml:space="preserve"> </v>
      </c>
      <c r="F44" s="110"/>
      <c r="G44" s="408"/>
      <c r="H44" s="62">
        <v>0.66666666666666663</v>
      </c>
      <c r="I44" s="348" t="s">
        <v>294</v>
      </c>
      <c r="J44" s="65" t="str">
        <f>IF(ISBLANK(I44)," ",VLOOKUP(I44,'Ders Dağılım'!A$2:H$1071,2,0))</f>
        <v>İnternet Programcılığı-I (A Şubesi)</v>
      </c>
      <c r="K44" s="65" t="str">
        <f>IF(ISBLANK(I44)," ",VLOOKUP(I44,'Ders Dağılım'!A$2:H$1071,8,0))</f>
        <v>Öğr. Gör. Neslihan YONDEMİR ÇALIŞKAN</v>
      </c>
      <c r="L44" s="247" t="s">
        <v>227</v>
      </c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workbookViewId="0">
      <selection activeCell="F27" sqref="F27"/>
    </sheetView>
  </sheetViews>
  <sheetFormatPr defaultRowHeight="11.25" x14ac:dyDescent="0.2"/>
  <cols>
    <col min="1" max="1" width="2.5703125" style="321" customWidth="1"/>
    <col min="2" max="2" width="4.7109375" style="322" customWidth="1"/>
    <col min="3" max="3" width="7.7109375" style="347" customWidth="1"/>
    <col min="4" max="4" width="25.7109375" style="321" customWidth="1"/>
    <col min="5" max="5" width="22.7109375" style="321" customWidth="1"/>
    <col min="6" max="6" width="5.7109375" style="347" customWidth="1"/>
    <col min="7" max="7" width="2.7109375" style="323" customWidth="1"/>
    <col min="8" max="8" width="5.42578125" style="323" customWidth="1"/>
    <col min="9" max="9" width="7.7109375" style="347" customWidth="1"/>
    <col min="10" max="10" width="25.7109375" style="321" customWidth="1"/>
    <col min="11" max="11" width="22.7109375" style="321" customWidth="1"/>
    <col min="12" max="12" width="5.7109375" style="347" customWidth="1"/>
    <col min="13" max="16384" width="9.140625" style="321"/>
  </cols>
  <sheetData>
    <row r="1" spans="1:12" ht="12.75" x14ac:dyDescent="0.2">
      <c r="A1" s="421" t="str">
        <f>CONCATENATE('Ders Dağılım'!K1," ÖĞRETİM YILI ",'Ders Dağılım'!K2," YARIYILI")</f>
        <v>2024-2025 ÖĞRETİM YILI GÜZ YARIYILI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2" ht="12" x14ac:dyDescent="0.2">
      <c r="A2" s="422" t="str">
        <f>CONCATENATE('Ders Dağılım'!J7," HAFTALIK DERS PROGRAMI")</f>
        <v>BİLGİSAYAR PROGRAMCILIĞI PROGRAMI HAFTALIK DERS PROGRAMI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2" ht="13.5" thickBot="1" x14ac:dyDescent="0.25">
      <c r="J3" s="370" t="s">
        <v>509</v>
      </c>
    </row>
    <row r="4" spans="1:12" s="322" customFormat="1" ht="12" thickBot="1" x14ac:dyDescent="0.25">
      <c r="A4" s="324"/>
      <c r="B4" s="325" t="s">
        <v>0</v>
      </c>
      <c r="C4" s="326" t="s">
        <v>1</v>
      </c>
      <c r="D4" s="325" t="s">
        <v>2</v>
      </c>
      <c r="E4" s="325" t="s">
        <v>3</v>
      </c>
      <c r="F4" s="355" t="s">
        <v>9</v>
      </c>
      <c r="G4" s="336"/>
      <c r="H4" s="326" t="s">
        <v>0</v>
      </c>
      <c r="I4" s="326" t="s">
        <v>1</v>
      </c>
      <c r="J4" s="325" t="s">
        <v>2</v>
      </c>
      <c r="K4" s="325" t="s">
        <v>3</v>
      </c>
      <c r="L4" s="355" t="s">
        <v>9</v>
      </c>
    </row>
    <row r="5" spans="1:12" ht="12" customHeight="1" x14ac:dyDescent="0.2">
      <c r="A5" s="402" t="s">
        <v>4</v>
      </c>
      <c r="B5" s="327">
        <v>0.375</v>
      </c>
      <c r="C5" s="356" t="s">
        <v>287</v>
      </c>
      <c r="D5" s="333" t="str">
        <f>IF(ISBLANK(C5)," ",VLOOKUP(C5,'Ders Dağılım'!A$2:H$1071,2,0))</f>
        <v>Matematik</v>
      </c>
      <c r="E5" s="333" t="str">
        <f>IF(ISBLANK(C5)," ",VLOOKUP(C5,'Ders Dağılım'!A$2:H$1071,8,0))</f>
        <v>Doç. Dr. Evren ERGÜN</v>
      </c>
      <c r="F5" s="349" t="s">
        <v>221</v>
      </c>
      <c r="G5" s="402" t="s">
        <v>4</v>
      </c>
      <c r="H5" s="328">
        <v>0.375</v>
      </c>
      <c r="I5" s="353"/>
      <c r="J5" s="333" t="str">
        <f>IF(ISBLANK(I5)," ",VLOOKUP(I5,'Ders Dağılım'!A$2:H$1071,2,0))</f>
        <v xml:space="preserve"> </v>
      </c>
      <c r="K5" s="333" t="str">
        <f>IF(ISBLANK(I5)," ",VLOOKUP(I5,'Ders Dağılım'!A$2:H$1071,8,0))</f>
        <v xml:space="preserve"> </v>
      </c>
      <c r="L5" s="360"/>
    </row>
    <row r="6" spans="1:12" x14ac:dyDescent="0.2">
      <c r="A6" s="403"/>
      <c r="B6" s="329">
        <v>0.41319444444444442</v>
      </c>
      <c r="C6" s="340" t="s">
        <v>287</v>
      </c>
      <c r="D6" s="334" t="str">
        <f>IF(ISBLANK(C6)," ",VLOOKUP(C6,'Ders Dağılım'!A$2:H$1071,2,0))</f>
        <v>Matematik</v>
      </c>
      <c r="E6" s="334" t="str">
        <f>IF(ISBLANK(C6)," ",VLOOKUP(C6,'Ders Dağılım'!A$2:H$1071,8,0))</f>
        <v>Doç. Dr. Evren ERGÜN</v>
      </c>
      <c r="F6" s="350" t="s">
        <v>221</v>
      </c>
      <c r="G6" s="403"/>
      <c r="H6" s="330">
        <v>0.41319444444444442</v>
      </c>
      <c r="I6" s="340" t="s">
        <v>298</v>
      </c>
      <c r="J6" s="334" t="str">
        <f>IF(ISBLANK(I6)," ",VLOOKUP(I6,'Ders Dağılım'!A$2:H$1071,2,0))</f>
        <v>Özgür Yazılım İşletim Sistemleri</v>
      </c>
      <c r="K6" s="334" t="str">
        <f>IF(ISBLANK(I6)," ",VLOOKUP(I6,'Ders Dağılım'!A$2:H$1071,8,0))</f>
        <v>Öğr. Gör. EMRE ENGİN</v>
      </c>
      <c r="L6" s="361" t="s">
        <v>222</v>
      </c>
    </row>
    <row r="7" spans="1:12" x14ac:dyDescent="0.2">
      <c r="A7" s="403"/>
      <c r="B7" s="329">
        <v>0.4513888888888889</v>
      </c>
      <c r="C7" s="340" t="s">
        <v>287</v>
      </c>
      <c r="D7" s="334" t="str">
        <f>IF(ISBLANK(C7)," ",VLOOKUP(C7,'Ders Dağılım'!A$2:H$1071,2,0))</f>
        <v>Matematik</v>
      </c>
      <c r="E7" s="334" t="str">
        <f>IF(ISBLANK(C7)," ",VLOOKUP(C7,'Ders Dağılım'!A$2:H$1071,8,0))</f>
        <v>Doç. Dr. Evren ERGÜN</v>
      </c>
      <c r="F7" s="350" t="s">
        <v>221</v>
      </c>
      <c r="G7" s="403"/>
      <c r="H7" s="330">
        <v>0.4513888888888889</v>
      </c>
      <c r="I7" s="340" t="s">
        <v>298</v>
      </c>
      <c r="J7" s="334" t="str">
        <f>IF(ISBLANK(I7)," ",VLOOKUP(I7,'Ders Dağılım'!A$2:H$1071,2,0))</f>
        <v>Özgür Yazılım İşletim Sistemleri</v>
      </c>
      <c r="K7" s="334" t="str">
        <f>IF(ISBLANK(I7)," ",VLOOKUP(I7,'Ders Dağılım'!A$2:H$1071,8,0))</f>
        <v>Öğr. Gör. EMRE ENGİN</v>
      </c>
      <c r="L7" s="361" t="s">
        <v>222</v>
      </c>
    </row>
    <row r="8" spans="1:12" x14ac:dyDescent="0.2">
      <c r="A8" s="403"/>
      <c r="B8" s="329">
        <v>0.48958333333333331</v>
      </c>
      <c r="C8" s="340" t="s">
        <v>287</v>
      </c>
      <c r="D8" s="334" t="str">
        <f>IF(ISBLANK(C8)," ",VLOOKUP(C8,'Ders Dağılım'!A$2:H$1071,2,0))</f>
        <v>Matematik</v>
      </c>
      <c r="E8" s="334" t="str">
        <f>IF(ISBLANK(C8)," ",VLOOKUP(C8,'Ders Dağılım'!A$2:H$1071,8,0))</f>
        <v>Doç. Dr. Evren ERGÜN</v>
      </c>
      <c r="F8" s="350" t="s">
        <v>221</v>
      </c>
      <c r="G8" s="403"/>
      <c r="H8" s="330">
        <v>0.48958333333333331</v>
      </c>
      <c r="I8" s="340" t="s">
        <v>298</v>
      </c>
      <c r="J8" s="334" t="str">
        <f>IF(ISBLANK(I8)," ",VLOOKUP(I8,'Ders Dağılım'!A$2:H$1071,2,0))</f>
        <v>Özgür Yazılım İşletim Sistemleri</v>
      </c>
      <c r="K8" s="334" t="str">
        <f>IF(ISBLANK(I8)," ",VLOOKUP(I8,'Ders Dağılım'!A$2:H$1071,8,0))</f>
        <v>Öğr. Gör. EMRE ENGİN</v>
      </c>
      <c r="L8" s="361" t="s">
        <v>222</v>
      </c>
    </row>
    <row r="9" spans="1:12" x14ac:dyDescent="0.2">
      <c r="A9" s="403"/>
      <c r="B9" s="329">
        <v>0.54166666666666663</v>
      </c>
      <c r="C9" s="340"/>
      <c r="D9" s="334" t="str">
        <f>IF(ISBLANK(C9)," ",VLOOKUP(C9,'Ders Dağılım'!A$2:H$1071,2,0))</f>
        <v xml:space="preserve"> </v>
      </c>
      <c r="E9" s="334" t="str">
        <f>IF(ISBLANK(C9)," ",VLOOKUP(C9,'Ders Dağılım'!A$2:H$1071,8,0))</f>
        <v xml:space="preserve"> </v>
      </c>
      <c r="F9" s="350"/>
      <c r="G9" s="403"/>
      <c r="H9" s="330">
        <v>0.54166666666666663</v>
      </c>
      <c r="I9" s="340"/>
      <c r="J9" s="334" t="str">
        <f>IF(ISBLANK(I9)," ",VLOOKUP(I9,'Ders Dağılım'!A$2:H$1071,2,0))</f>
        <v xml:space="preserve"> </v>
      </c>
      <c r="K9" s="334" t="str">
        <f>IF(ISBLANK(I9)," ",VLOOKUP(I9,'Ders Dağılım'!A$2:H$1071,8,0))</f>
        <v xml:space="preserve"> </v>
      </c>
      <c r="L9" s="361"/>
    </row>
    <row r="10" spans="1:12" x14ac:dyDescent="0.2">
      <c r="A10" s="403"/>
      <c r="B10" s="329">
        <v>0.58333333333333337</v>
      </c>
      <c r="C10" s="340"/>
      <c r="D10" s="334" t="str">
        <f>IF(ISBLANK(C10)," ",VLOOKUP(C10,'Ders Dağılım'!A$2:H$1071,2,0))</f>
        <v xml:space="preserve"> </v>
      </c>
      <c r="E10" s="334" t="str">
        <f>IF(ISBLANK(C10)," ",VLOOKUP(C10,'Ders Dağılım'!A$2:H$1071,8,0))</f>
        <v xml:space="preserve"> </v>
      </c>
      <c r="F10" s="350"/>
      <c r="G10" s="403"/>
      <c r="H10" s="330">
        <v>0.58333333333333337</v>
      </c>
      <c r="I10" s="340"/>
      <c r="J10" s="334" t="str">
        <f>IF(ISBLANK(I10)," ",VLOOKUP(I10,'Ders Dağılım'!A$2:H$1071,2,0))</f>
        <v xml:space="preserve"> </v>
      </c>
      <c r="K10" s="334" t="str">
        <f>IF(ISBLANK(I10)," ",VLOOKUP(I10,'Ders Dağılım'!A$2:H$1071,8,0))</f>
        <v xml:space="preserve"> </v>
      </c>
      <c r="L10" s="361"/>
    </row>
    <row r="11" spans="1:12" x14ac:dyDescent="0.2">
      <c r="A11" s="403"/>
      <c r="B11" s="329">
        <v>0.625</v>
      </c>
      <c r="C11" s="340"/>
      <c r="D11" s="334" t="str">
        <f>IF(ISBLANK(C11)," ",VLOOKUP(C11,'Ders Dağılım'!A$2:H$1071,2,0))</f>
        <v xml:space="preserve"> </v>
      </c>
      <c r="E11" s="334" t="str">
        <f>IF(ISBLANK(C11)," ",VLOOKUP(C11,'Ders Dağılım'!A$2:H$1071,8,0))</f>
        <v xml:space="preserve"> </v>
      </c>
      <c r="F11" s="350"/>
      <c r="G11" s="403"/>
      <c r="H11" s="330">
        <v>0.625</v>
      </c>
      <c r="I11" s="340"/>
      <c r="J11" s="334" t="str">
        <f>IF(ISBLANK(I11)," ",VLOOKUP(I11,'Ders Dağılım'!A$2:H$1071,2,0))</f>
        <v xml:space="preserve"> </v>
      </c>
      <c r="K11" s="334" t="str">
        <f>IF(ISBLANK(I11)," ",VLOOKUP(I11,'Ders Dağılım'!A$2:H$1071,8,0))</f>
        <v xml:space="preserve"> </v>
      </c>
      <c r="L11" s="361"/>
    </row>
    <row r="12" spans="1:12" ht="12" thickBot="1" x14ac:dyDescent="0.25">
      <c r="A12" s="408"/>
      <c r="B12" s="331">
        <v>0.66666666666666663</v>
      </c>
      <c r="C12" s="348"/>
      <c r="D12" s="335" t="str">
        <f>IF(ISBLANK(C12)," ",VLOOKUP(C12,'Ders Dağılım'!A$2:H$1071,2,0))</f>
        <v xml:space="preserve"> </v>
      </c>
      <c r="E12" s="335" t="str">
        <f>IF(ISBLANK(C12)," ",VLOOKUP(C12,'Ders Dağılım'!A$2:H$1071,8,0))</f>
        <v xml:space="preserve"> </v>
      </c>
      <c r="F12" s="351"/>
      <c r="G12" s="408"/>
      <c r="H12" s="332">
        <v>0.66666666666666663</v>
      </c>
      <c r="I12" s="340"/>
      <c r="J12" s="335" t="str">
        <f>IF(ISBLANK(I12)," ",VLOOKUP(I12,'Ders Dağılım'!A$2:H$1071,2,0))</f>
        <v xml:space="preserve"> </v>
      </c>
      <c r="K12" s="335" t="str">
        <f>IF(ISBLANK(I12)," ",VLOOKUP(I12,'Ders Dağılım'!A$2:H$1071,8,0))</f>
        <v xml:space="preserve"> </v>
      </c>
      <c r="L12" s="362"/>
    </row>
    <row r="13" spans="1:12" ht="12" customHeight="1" x14ac:dyDescent="0.2">
      <c r="A13" s="402" t="s">
        <v>5</v>
      </c>
      <c r="B13" s="327">
        <v>0.375</v>
      </c>
      <c r="C13" s="366" t="s">
        <v>288</v>
      </c>
      <c r="D13" s="333" t="str">
        <f>IF(ISBLANK(C13)," ",VLOOKUP(C13,'Ders Dağılım'!A$2:H$1071,2,0))</f>
        <v>Ofis Yazılımları</v>
      </c>
      <c r="E13" s="333" t="str">
        <f>IF(ISBLANK(C13)," ",VLOOKUP(C13,'Ders Dağılım'!A$2:H$1071,8,0))</f>
        <v>Öğr. Gör. SERKAN VARAN</v>
      </c>
      <c r="F13" s="349" t="s">
        <v>227</v>
      </c>
      <c r="G13" s="402" t="s">
        <v>5</v>
      </c>
      <c r="H13" s="328">
        <v>0.375</v>
      </c>
      <c r="I13" s="340" t="s">
        <v>296</v>
      </c>
      <c r="J13" s="333" t="str">
        <f>IF(ISBLANK(I13)," ",VLOOKUP(I13,'Ders Dağılım'!A$2:H$1071,2,0))</f>
        <v>Görsel Programlama-I</v>
      </c>
      <c r="K13" s="333" t="str">
        <f>IF(ISBLANK(I13)," ",VLOOKUP(I13,'Ders Dağılım'!A$2:H$1071,8,0))</f>
        <v>Öğr. Gör. Tuğba CANSU TOPALLI</v>
      </c>
      <c r="L13" s="360" t="s">
        <v>222</v>
      </c>
    </row>
    <row r="14" spans="1:12" x14ac:dyDescent="0.2">
      <c r="A14" s="403"/>
      <c r="B14" s="329">
        <v>0.41319444444444442</v>
      </c>
      <c r="C14" s="340" t="s">
        <v>288</v>
      </c>
      <c r="D14" s="334" t="str">
        <f>IF(ISBLANK(C14)," ",VLOOKUP(C14,'Ders Dağılım'!A$2:H$1071,2,0))</f>
        <v>Ofis Yazılımları</v>
      </c>
      <c r="E14" s="334" t="str">
        <f>IF(ISBLANK(C14)," ",VLOOKUP(C14,'Ders Dağılım'!A$2:H$1071,8,0))</f>
        <v>Öğr. Gör. SERKAN VARAN</v>
      </c>
      <c r="F14" s="350" t="s">
        <v>227</v>
      </c>
      <c r="G14" s="403"/>
      <c r="H14" s="330">
        <v>0.41319444444444442</v>
      </c>
      <c r="I14" s="340" t="s">
        <v>296</v>
      </c>
      <c r="J14" s="334" t="str">
        <f>IF(ISBLANK(I14)," ",VLOOKUP(I14,'Ders Dağılım'!A$2:H$1071,2,0))</f>
        <v>Görsel Programlama-I</v>
      </c>
      <c r="K14" s="334" t="str">
        <f>IF(ISBLANK(I14)," ",VLOOKUP(I14,'Ders Dağılım'!A$2:H$1071,8,0))</f>
        <v>Öğr. Gör. Tuğba CANSU TOPALLI</v>
      </c>
      <c r="L14" s="361" t="s">
        <v>222</v>
      </c>
    </row>
    <row r="15" spans="1:12" x14ac:dyDescent="0.2">
      <c r="A15" s="403"/>
      <c r="B15" s="329">
        <v>0.4513888888888889</v>
      </c>
      <c r="C15" s="340" t="s">
        <v>288</v>
      </c>
      <c r="D15" s="334" t="str">
        <f>IF(ISBLANK(C15)," ",VLOOKUP(C15,'Ders Dağılım'!A$2:H$1071,2,0))</f>
        <v>Ofis Yazılımları</v>
      </c>
      <c r="E15" s="334" t="str">
        <f>IF(ISBLANK(C15)," ",VLOOKUP(C15,'Ders Dağılım'!A$2:H$1071,8,0))</f>
        <v>Öğr. Gör. SERKAN VARAN</v>
      </c>
      <c r="F15" s="350" t="s">
        <v>227</v>
      </c>
      <c r="G15" s="403"/>
      <c r="H15" s="330">
        <v>0.4513888888888889</v>
      </c>
      <c r="I15" s="340" t="s">
        <v>296</v>
      </c>
      <c r="J15" s="334" t="str">
        <f>IF(ISBLANK(I15)," ",VLOOKUP(I15,'Ders Dağılım'!A$2:H$1071,2,0))</f>
        <v>Görsel Programlama-I</v>
      </c>
      <c r="K15" s="334" t="str">
        <f>IF(ISBLANK(I15)," ",VLOOKUP(I15,'Ders Dağılım'!A$2:H$1071,8,0))</f>
        <v>Öğr. Gör. Tuğba CANSU TOPALLI</v>
      </c>
      <c r="L15" s="361" t="s">
        <v>222</v>
      </c>
    </row>
    <row r="16" spans="1:12" x14ac:dyDescent="0.2">
      <c r="A16" s="403"/>
      <c r="B16" s="329">
        <v>0.48958333333333331</v>
      </c>
      <c r="C16" s="340" t="s">
        <v>288</v>
      </c>
      <c r="D16" s="334" t="str">
        <f>IF(ISBLANK(C16)," ",VLOOKUP(C16,'Ders Dağılım'!A$2:H$1071,2,0))</f>
        <v>Ofis Yazılımları</v>
      </c>
      <c r="E16" s="334" t="str">
        <f>IF(ISBLANK(C16)," ",VLOOKUP(C16,'Ders Dağılım'!A$2:H$1071,8,0))</f>
        <v>Öğr. Gör. SERKAN VARAN</v>
      </c>
      <c r="F16" s="350" t="s">
        <v>227</v>
      </c>
      <c r="G16" s="403"/>
      <c r="H16" s="330">
        <v>0.48958333333333331</v>
      </c>
      <c r="I16" s="340" t="s">
        <v>296</v>
      </c>
      <c r="J16" s="334" t="str">
        <f>IF(ISBLANK(I16)," ",VLOOKUP(I16,'Ders Dağılım'!A$2:H$1071,2,0))</f>
        <v>Görsel Programlama-I</v>
      </c>
      <c r="K16" s="334" t="str">
        <f>IF(ISBLANK(I16)," ",VLOOKUP(I16,'Ders Dağılım'!A$2:H$1071,8,0))</f>
        <v>Öğr. Gör. Tuğba CANSU TOPALLI</v>
      </c>
      <c r="L16" s="361" t="s">
        <v>222</v>
      </c>
    </row>
    <row r="17" spans="1:12" x14ac:dyDescent="0.2">
      <c r="A17" s="403"/>
      <c r="B17" s="329">
        <v>0.54166666666666663</v>
      </c>
      <c r="C17" s="340"/>
      <c r="D17" s="334" t="str">
        <f>IF(ISBLANK(C17)," ",VLOOKUP(C17,'Ders Dağılım'!A$2:H$1071,2,0))</f>
        <v xml:space="preserve"> </v>
      </c>
      <c r="E17" s="334" t="str">
        <f>IF(ISBLANK(C17)," ",VLOOKUP(C17,'Ders Dağılım'!A$2:H$1071,8,0))</f>
        <v xml:space="preserve"> </v>
      </c>
      <c r="F17" s="350"/>
      <c r="G17" s="403"/>
      <c r="H17" s="330">
        <v>0.54166666666666663</v>
      </c>
      <c r="I17" s="340" t="s">
        <v>297</v>
      </c>
      <c r="J17" s="334" t="str">
        <f>IF(ISBLANK(I17)," ",VLOOKUP(I17,'Ders Dağılım'!A$2:H$1071,2,0))</f>
        <v>Nesne Tabanlı Programlama-I</v>
      </c>
      <c r="K17" s="334" t="str">
        <f>IF(ISBLANK(I17)," ",VLOOKUP(I17,'Ders Dağılım'!A$2:H$1071,8,0))</f>
        <v>Öğr. Gör. Dr. Hakan Can ALTUNAY</v>
      </c>
      <c r="L17" s="361" t="s">
        <v>224</v>
      </c>
    </row>
    <row r="18" spans="1:12" x14ac:dyDescent="0.2">
      <c r="A18" s="403"/>
      <c r="B18" s="329">
        <v>0.58333333333333337</v>
      </c>
      <c r="C18" s="340"/>
      <c r="D18" s="334" t="str">
        <f>IF(ISBLANK(C18)," ",VLOOKUP(C18,'Ders Dağılım'!A$2:H$1071,2,0))</f>
        <v xml:space="preserve"> </v>
      </c>
      <c r="E18" s="334" t="str">
        <f>IF(ISBLANK(C18)," ",VLOOKUP(C18,'Ders Dağılım'!A$2:H$1071,8,0))</f>
        <v xml:space="preserve"> </v>
      </c>
      <c r="F18" s="350"/>
      <c r="G18" s="403"/>
      <c r="H18" s="330">
        <v>0.58333333333333337</v>
      </c>
      <c r="I18" s="340" t="s">
        <v>297</v>
      </c>
      <c r="J18" s="334" t="str">
        <f>IF(ISBLANK(I18)," ",VLOOKUP(I18,'Ders Dağılım'!A$2:H$1071,2,0))</f>
        <v>Nesne Tabanlı Programlama-I</v>
      </c>
      <c r="K18" s="334" t="str">
        <f>IF(ISBLANK(I18)," ",VLOOKUP(I18,'Ders Dağılım'!A$2:H$1071,8,0))</f>
        <v>Öğr. Gör. Dr. Hakan Can ALTUNAY</v>
      </c>
      <c r="L18" s="361" t="s">
        <v>224</v>
      </c>
    </row>
    <row r="19" spans="1:12" x14ac:dyDescent="0.2">
      <c r="A19" s="403"/>
      <c r="B19" s="329">
        <v>0.625</v>
      </c>
      <c r="C19" s="340"/>
      <c r="D19" s="334" t="str">
        <f>IF(ISBLANK(C19)," ",VLOOKUP(C19,'Ders Dağılım'!A$2:H$1071,2,0))</f>
        <v xml:space="preserve"> </v>
      </c>
      <c r="E19" s="334" t="str">
        <f>IF(ISBLANK(C19)," ",VLOOKUP(C19,'Ders Dağılım'!A$2:H$1071,8,0))</f>
        <v xml:space="preserve"> </v>
      </c>
      <c r="F19" s="350"/>
      <c r="G19" s="403"/>
      <c r="H19" s="330">
        <v>0.625</v>
      </c>
      <c r="I19" s="340" t="s">
        <v>297</v>
      </c>
      <c r="J19" s="334" t="str">
        <f>IF(ISBLANK(I19)," ",VLOOKUP(I19,'Ders Dağılım'!A$2:H$1071,2,0))</f>
        <v>Nesne Tabanlı Programlama-I</v>
      </c>
      <c r="K19" s="334" t="str">
        <f>IF(ISBLANK(I19)," ",VLOOKUP(I19,'Ders Dağılım'!A$2:H$1071,8,0))</f>
        <v>Öğr. Gör. Dr. Hakan Can ALTUNAY</v>
      </c>
      <c r="L19" s="361" t="s">
        <v>224</v>
      </c>
    </row>
    <row r="20" spans="1:12" ht="12" thickBot="1" x14ac:dyDescent="0.25">
      <c r="A20" s="408"/>
      <c r="B20" s="331">
        <v>0.66666666666666663</v>
      </c>
      <c r="C20" s="348"/>
      <c r="D20" s="335" t="str">
        <f>IF(ISBLANK(C20)," ",VLOOKUP(C20,'Ders Dağılım'!A$2:H$1071,2,0))</f>
        <v xml:space="preserve"> </v>
      </c>
      <c r="E20" s="335" t="str">
        <f>IF(ISBLANK(C20)," ",VLOOKUP(C20,'Ders Dağılım'!A$2:H$1071,8,0))</f>
        <v xml:space="preserve"> </v>
      </c>
      <c r="F20" s="351"/>
      <c r="G20" s="408"/>
      <c r="H20" s="332">
        <v>0.66666666666666663</v>
      </c>
      <c r="I20" s="348" t="s">
        <v>297</v>
      </c>
      <c r="J20" s="335" t="str">
        <f>IF(ISBLANK(I20)," ",VLOOKUP(I20,'Ders Dağılım'!A$2:H$1071,2,0))</f>
        <v>Nesne Tabanlı Programlama-I</v>
      </c>
      <c r="K20" s="335" t="str">
        <f>IF(ISBLANK(I20)," ",VLOOKUP(I20,'Ders Dağılım'!A$2:H$1071,8,0))</f>
        <v>Öğr. Gör. Dr. Hakan Can ALTUNAY</v>
      </c>
      <c r="L20" s="363" t="s">
        <v>224</v>
      </c>
    </row>
    <row r="21" spans="1:12" ht="12" customHeight="1" x14ac:dyDescent="0.2">
      <c r="A21" s="402" t="s">
        <v>6</v>
      </c>
      <c r="B21" s="327">
        <v>0.375</v>
      </c>
      <c r="C21" s="366"/>
      <c r="D21" s="333" t="str">
        <f>IF(ISBLANK(C21)," ",VLOOKUP(C21,'Ders Dağılım'!A$2:H$1071,2,0))</f>
        <v xml:space="preserve"> </v>
      </c>
      <c r="E21" s="333" t="str">
        <f>IF(ISBLANK(C21)," ",VLOOKUP(C21,'Ders Dağılım'!A$2:H$1071,8,0))</f>
        <v xml:space="preserve"> </v>
      </c>
      <c r="F21" s="349"/>
      <c r="G21" s="402" t="s">
        <v>6</v>
      </c>
      <c r="H21" s="328">
        <v>0.375</v>
      </c>
      <c r="I21" s="366"/>
      <c r="J21" s="333" t="str">
        <f>IF(ISBLANK(I21)," ",VLOOKUP(I21,'Ders Dağılım'!A$2:H$1071,2,0))</f>
        <v xml:space="preserve"> </v>
      </c>
      <c r="K21" s="333" t="str">
        <f>IF(ISBLANK(I21)," ",VLOOKUP(I21,'Ders Dağılım'!A$2:H$1071,8,0))</f>
        <v xml:space="preserve"> </v>
      </c>
      <c r="L21" s="360"/>
    </row>
    <row r="22" spans="1:12" x14ac:dyDescent="0.2">
      <c r="A22" s="403"/>
      <c r="B22" s="329">
        <v>0.41319444444444442</v>
      </c>
      <c r="C22" s="340"/>
      <c r="D22" s="334" t="str">
        <f>IF(ISBLANK(C22)," ",VLOOKUP(C22,'Ders Dağılım'!A$2:H$1071,2,0))</f>
        <v xml:space="preserve"> </v>
      </c>
      <c r="E22" s="334" t="str">
        <f>IF(ISBLANK(C22)," ",VLOOKUP(C22,'Ders Dağılım'!A$2:H$1071,8,0))</f>
        <v xml:space="preserve"> </v>
      </c>
      <c r="F22" s="350"/>
      <c r="G22" s="403"/>
      <c r="H22" s="330">
        <v>0.41319444444444442</v>
      </c>
      <c r="I22" s="340" t="s">
        <v>299</v>
      </c>
      <c r="J22" s="334" t="str">
        <f>IF(ISBLANK(I22)," ",VLOOKUP(I22,'Ders Dağılım'!A$2:H$1071,2,0))</f>
        <v>Grafik ve Animasyon</v>
      </c>
      <c r="K22" s="334" t="str">
        <f>IF(ISBLANK(I22)," ",VLOOKUP(I22,'Ders Dağılım'!A$2:H$1071,8,0))</f>
        <v>Öğr. Gör. ASLI TOSYALI</v>
      </c>
      <c r="L22" s="361" t="s">
        <v>222</v>
      </c>
    </row>
    <row r="23" spans="1:12" x14ac:dyDescent="0.2">
      <c r="A23" s="403"/>
      <c r="B23" s="329">
        <v>0.4513888888888889</v>
      </c>
      <c r="C23" s="340" t="s">
        <v>289</v>
      </c>
      <c r="D23" s="334" t="str">
        <f>IF(ISBLANK(C23)," ",VLOOKUP(C23,'Ders Dağılım'!A$2:H$1071,2,0))</f>
        <v>Ağ Temelleri</v>
      </c>
      <c r="E23" s="334" t="str">
        <f>IF(ISBLANK(C23)," ",VLOOKUP(C23,'Ders Dağılım'!A$2:H$1071,8,0))</f>
        <v>Öğr. Gör. SERKAN VARAN</v>
      </c>
      <c r="F23" s="350" t="s">
        <v>224</v>
      </c>
      <c r="G23" s="403"/>
      <c r="H23" s="330">
        <v>0.4513888888888889</v>
      </c>
      <c r="I23" s="340" t="s">
        <v>299</v>
      </c>
      <c r="J23" s="334" t="str">
        <f>IF(ISBLANK(I23)," ",VLOOKUP(I23,'Ders Dağılım'!A$2:H$1071,2,0))</f>
        <v>Grafik ve Animasyon</v>
      </c>
      <c r="K23" s="334" t="str">
        <f>IF(ISBLANK(I23)," ",VLOOKUP(I23,'Ders Dağılım'!A$2:H$1071,8,0))</f>
        <v>Öğr. Gör. ASLI TOSYALI</v>
      </c>
      <c r="L23" s="361" t="s">
        <v>222</v>
      </c>
    </row>
    <row r="24" spans="1:12" x14ac:dyDescent="0.2">
      <c r="A24" s="403"/>
      <c r="B24" s="329">
        <v>0.48958333333333331</v>
      </c>
      <c r="C24" s="340" t="s">
        <v>289</v>
      </c>
      <c r="D24" s="334" t="str">
        <f>IF(ISBLANK(C24)," ",VLOOKUP(C24,'Ders Dağılım'!A$2:H$1071,2,0))</f>
        <v>Ağ Temelleri</v>
      </c>
      <c r="E24" s="334" t="str">
        <f>IF(ISBLANK(C24)," ",VLOOKUP(C24,'Ders Dağılım'!A$2:H$1071,8,0))</f>
        <v>Öğr. Gör. SERKAN VARAN</v>
      </c>
      <c r="F24" s="350" t="s">
        <v>224</v>
      </c>
      <c r="G24" s="403"/>
      <c r="H24" s="330">
        <v>0.48958333333333331</v>
      </c>
      <c r="I24" s="340" t="s">
        <v>299</v>
      </c>
      <c r="J24" s="334" t="str">
        <f>IF(ISBLANK(I24)," ",VLOOKUP(I24,'Ders Dağılım'!A$2:H$1071,2,0))</f>
        <v>Grafik ve Animasyon</v>
      </c>
      <c r="K24" s="334" t="str">
        <f>IF(ISBLANK(I24)," ",VLOOKUP(I24,'Ders Dağılım'!A$2:H$1071,8,0))</f>
        <v>Öğr. Gör. ASLI TOSYALI</v>
      </c>
      <c r="L24" s="361" t="s">
        <v>222</v>
      </c>
    </row>
    <row r="25" spans="1:12" x14ac:dyDescent="0.2">
      <c r="A25" s="403"/>
      <c r="B25" s="329">
        <v>0.54166666666666663</v>
      </c>
      <c r="C25" s="340" t="s">
        <v>526</v>
      </c>
      <c r="D25" s="334" t="str">
        <f>IF(ISBLANK(C25)," ",VLOOKUP(C25,'Ders Dağılım'!A$2:H$1071,2,0))</f>
        <v>Yazılım Kurulumu ve Yönetimi</v>
      </c>
      <c r="E25" s="334" t="str">
        <f>IF(ISBLANK(C25)," ",VLOOKUP(C25,'Ders Dağılım'!A$2:H$1071,8,0))</f>
        <v>Öğr. Gör. SEMA BİLGİLİ</v>
      </c>
      <c r="F25" s="350" t="s">
        <v>227</v>
      </c>
      <c r="G25" s="403"/>
      <c r="H25" s="330">
        <v>0.54166666666666663</v>
      </c>
      <c r="I25" s="340"/>
      <c r="J25" s="334" t="str">
        <f>IF(ISBLANK(I25)," ",VLOOKUP(I25,'Ders Dağılım'!A$2:H$1071,2,0))</f>
        <v xml:space="preserve"> </v>
      </c>
      <c r="K25" s="334" t="str">
        <f>IF(ISBLANK(I25)," ",VLOOKUP(I25,'Ders Dağılım'!A$2:H$1071,8,0))</f>
        <v xml:space="preserve"> </v>
      </c>
      <c r="L25" s="361"/>
    </row>
    <row r="26" spans="1:12" x14ac:dyDescent="0.2">
      <c r="A26" s="403"/>
      <c r="B26" s="329">
        <v>0.58333333333333337</v>
      </c>
      <c r="C26" s="340" t="s">
        <v>526</v>
      </c>
      <c r="D26" s="334" t="str">
        <f>IF(ISBLANK(C26)," ",VLOOKUP(C26,'Ders Dağılım'!A$2:H$1071,2,0))</f>
        <v>Yazılım Kurulumu ve Yönetimi</v>
      </c>
      <c r="E26" s="334" t="str">
        <f>IF(ISBLANK(C26)," ",VLOOKUP(C26,'Ders Dağılım'!A$2:H$1071,8,0))</f>
        <v>Öğr. Gör. SEMA BİLGİLİ</v>
      </c>
      <c r="F26" s="350" t="s">
        <v>227</v>
      </c>
      <c r="G26" s="403"/>
      <c r="H26" s="330">
        <v>0.58333333333333337</v>
      </c>
      <c r="I26" s="340"/>
      <c r="J26" s="334" t="str">
        <f>IF(ISBLANK(I26)," ",VLOOKUP(I26,'Ders Dağılım'!A$2:H$1071,2,0))</f>
        <v xml:space="preserve"> </v>
      </c>
      <c r="K26" s="334" t="str">
        <f>IF(ISBLANK(I26)," ",VLOOKUP(I26,'Ders Dağılım'!A$2:H$1071,8,0))</f>
        <v xml:space="preserve"> </v>
      </c>
      <c r="L26" s="361"/>
    </row>
    <row r="27" spans="1:12" x14ac:dyDescent="0.2">
      <c r="A27" s="403"/>
      <c r="B27" s="329">
        <v>0.625</v>
      </c>
      <c r="C27" s="340"/>
      <c r="D27" s="334" t="str">
        <f>IF(ISBLANK(C27)," ",VLOOKUP(C27,'Ders Dağılım'!A$2:H$1071,2,0))</f>
        <v xml:space="preserve"> </v>
      </c>
      <c r="E27" s="334" t="str">
        <f>IF(ISBLANK(C27)," ",VLOOKUP(C27,'Ders Dağılım'!A$2:H$1071,8,0))</f>
        <v xml:space="preserve"> </v>
      </c>
      <c r="F27" s="350"/>
      <c r="G27" s="403"/>
      <c r="H27" s="330">
        <v>0.625</v>
      </c>
      <c r="I27" s="340"/>
      <c r="J27" s="334" t="str">
        <f>IF(ISBLANK(I27)," ",VLOOKUP(I27,'Ders Dağılım'!A$2:H$1071,2,0))</f>
        <v xml:space="preserve"> </v>
      </c>
      <c r="K27" s="334" t="str">
        <f>IF(ISBLANK(I27)," ",VLOOKUP(I27,'Ders Dağılım'!A$2:H$1071,8,0))</f>
        <v xml:space="preserve"> </v>
      </c>
      <c r="L27" s="361"/>
    </row>
    <row r="28" spans="1:12" ht="12" thickBot="1" x14ac:dyDescent="0.25">
      <c r="A28" s="408"/>
      <c r="B28" s="331">
        <v>0.66666666666666663</v>
      </c>
      <c r="C28" s="348"/>
      <c r="D28" s="335" t="str">
        <f>IF(ISBLANK(C28)," ",VLOOKUP(C28,'Ders Dağılım'!A$2:H$1071,2,0))</f>
        <v xml:space="preserve"> </v>
      </c>
      <c r="E28" s="335" t="str">
        <f>IF(ISBLANK(C28)," ",VLOOKUP(C28,'Ders Dağılım'!A$2:H$1071,8,0))</f>
        <v xml:space="preserve"> </v>
      </c>
      <c r="F28" s="351"/>
      <c r="G28" s="408"/>
      <c r="H28" s="332">
        <v>0.66666666666666663</v>
      </c>
      <c r="I28" s="348"/>
      <c r="J28" s="335" t="str">
        <f>IF(ISBLANK(I28)," ",VLOOKUP(I28,'Ders Dağılım'!A$2:H$1071,2,0))</f>
        <v xml:space="preserve"> </v>
      </c>
      <c r="K28" s="335" t="str">
        <f>IF(ISBLANK(I28)," ",VLOOKUP(I28,'Ders Dağılım'!A$2:H$1071,8,0))</f>
        <v xml:space="preserve"> </v>
      </c>
      <c r="L28" s="362"/>
    </row>
    <row r="29" spans="1:12" ht="12" customHeight="1" x14ac:dyDescent="0.2">
      <c r="A29" s="402" t="s">
        <v>7</v>
      </c>
      <c r="B29" s="327">
        <v>0.375</v>
      </c>
      <c r="C29" s="366"/>
      <c r="D29" s="333" t="str">
        <f>IF(ISBLANK(C29)," ",VLOOKUP(C29,'Ders Dağılım'!A$2:H$1071,2,0))</f>
        <v xml:space="preserve"> </v>
      </c>
      <c r="E29" s="333" t="str">
        <f>IF(ISBLANK(C29)," ",VLOOKUP(C29,'Ders Dağılım'!A$2:H$1071,8,0))</f>
        <v xml:space="preserve"> </v>
      </c>
      <c r="F29" s="349"/>
      <c r="G29" s="402" t="s">
        <v>7</v>
      </c>
      <c r="H29" s="328">
        <v>0.375</v>
      </c>
      <c r="I29" s="340" t="s">
        <v>506</v>
      </c>
      <c r="J29" s="333" t="str">
        <f>IF(ISBLANK(I29)," ",VLOOKUP(I29,'Ders Dağılım'!A$2:H$1071,2,0))</f>
        <v>İnternet Programcılığı-I (B Şubesi)</v>
      </c>
      <c r="K29" s="333" t="str">
        <f>IF(ISBLANK(I29)," ",VLOOKUP(I29,'Ders Dağılım'!A$2:H$1071,8,0))</f>
        <v>Öğr. Gör. Neslihan YONDEMİR ÇALIŞKAN</v>
      </c>
      <c r="L29" s="364" t="s">
        <v>222</v>
      </c>
    </row>
    <row r="30" spans="1:12" x14ac:dyDescent="0.2">
      <c r="A30" s="403"/>
      <c r="B30" s="329">
        <v>0.41319444444444442</v>
      </c>
      <c r="C30" s="340" t="s">
        <v>292</v>
      </c>
      <c r="D30" s="334" t="str">
        <f>IF(ISBLANK(C30)," ",VLOOKUP(C30,'Ders Dağılım'!A$2:H$1071,2,0))</f>
        <v>Web Tasarımının Temelleri</v>
      </c>
      <c r="E30" s="334" t="str">
        <f>IF(ISBLANK(C30)," ",VLOOKUP(C30,'Ders Dağılım'!A$2:H$1071,8,0))</f>
        <v>Öğr. Gör. ASLI TOSYALI</v>
      </c>
      <c r="F30" s="350" t="s">
        <v>218</v>
      </c>
      <c r="G30" s="403"/>
      <c r="H30" s="330">
        <v>0.41319444444444442</v>
      </c>
      <c r="I30" s="340" t="s">
        <v>506</v>
      </c>
      <c r="J30" s="334" t="str">
        <f>IF(ISBLANK(I30)," ",VLOOKUP(I30,'Ders Dağılım'!A$2:H$1071,2,0))</f>
        <v>İnternet Programcılığı-I (B Şubesi)</v>
      </c>
      <c r="K30" s="334" t="str">
        <f>IF(ISBLANK(I30)," ",VLOOKUP(I30,'Ders Dağılım'!A$2:H$1071,8,0))</f>
        <v>Öğr. Gör. Neslihan YONDEMİR ÇALIŞKAN</v>
      </c>
      <c r="L30" s="361" t="s">
        <v>222</v>
      </c>
    </row>
    <row r="31" spans="1:12" x14ac:dyDescent="0.2">
      <c r="A31" s="403"/>
      <c r="B31" s="329">
        <v>0.4513888888888889</v>
      </c>
      <c r="C31" s="340" t="s">
        <v>292</v>
      </c>
      <c r="D31" s="334" t="str">
        <f>IF(ISBLANK(C31)," ",VLOOKUP(C31,'Ders Dağılım'!A$2:H$1071,2,0))</f>
        <v>Web Tasarımının Temelleri</v>
      </c>
      <c r="E31" s="334" t="str">
        <f>IF(ISBLANK(C31)," ",VLOOKUP(C31,'Ders Dağılım'!A$2:H$1071,8,0))</f>
        <v>Öğr. Gör. ASLI TOSYALI</v>
      </c>
      <c r="F31" s="350" t="s">
        <v>218</v>
      </c>
      <c r="G31" s="403"/>
      <c r="H31" s="330">
        <v>0.4513888888888889</v>
      </c>
      <c r="I31" s="340" t="s">
        <v>506</v>
      </c>
      <c r="J31" s="334" t="str">
        <f>IF(ISBLANK(I31)," ",VLOOKUP(I31,'Ders Dağılım'!A$2:H$1071,2,0))</f>
        <v>İnternet Programcılığı-I (B Şubesi)</v>
      </c>
      <c r="K31" s="334" t="str">
        <f>IF(ISBLANK(I31)," ",VLOOKUP(I31,'Ders Dağılım'!A$2:H$1071,8,0))</f>
        <v>Öğr. Gör. Neslihan YONDEMİR ÇALIŞKAN</v>
      </c>
      <c r="L31" s="361" t="s">
        <v>222</v>
      </c>
    </row>
    <row r="32" spans="1:12" x14ac:dyDescent="0.2">
      <c r="A32" s="403"/>
      <c r="B32" s="329">
        <v>0.48958333333333331</v>
      </c>
      <c r="C32" s="340" t="s">
        <v>292</v>
      </c>
      <c r="D32" s="334" t="str">
        <f>IF(ISBLANK(C32)," ",VLOOKUP(C32,'Ders Dağılım'!A$2:H$1071,2,0))</f>
        <v>Web Tasarımının Temelleri</v>
      </c>
      <c r="E32" s="334" t="str">
        <f>IF(ISBLANK(C32)," ",VLOOKUP(C32,'Ders Dağılım'!A$2:H$1071,8,0))</f>
        <v>Öğr. Gör. ASLI TOSYALI</v>
      </c>
      <c r="F32" s="350" t="s">
        <v>218</v>
      </c>
      <c r="G32" s="403"/>
      <c r="H32" s="330">
        <v>0.48958333333333331</v>
      </c>
      <c r="I32" s="340" t="s">
        <v>506</v>
      </c>
      <c r="J32" s="334" t="str">
        <f>IF(ISBLANK(I32)," ",VLOOKUP(I32,'Ders Dağılım'!A$2:H$1071,2,0))</f>
        <v>İnternet Programcılığı-I (B Şubesi)</v>
      </c>
      <c r="K32" s="334" t="str">
        <f>IF(ISBLANK(I32)," ",VLOOKUP(I32,'Ders Dağılım'!A$2:H$1071,8,0))</f>
        <v>Öğr. Gör. Neslihan YONDEMİR ÇALIŞKAN</v>
      </c>
      <c r="L32" s="365" t="s">
        <v>222</v>
      </c>
    </row>
    <row r="33" spans="1:12" x14ac:dyDescent="0.2">
      <c r="A33" s="403"/>
      <c r="B33" s="329">
        <v>0.54166666666666663</v>
      </c>
      <c r="C33" s="340" t="s">
        <v>290</v>
      </c>
      <c r="D33" s="334" t="str">
        <f>IF(ISBLANK(C33)," ",VLOOKUP(C33,'Ders Dağılım'!A$2:H$1071,2,0))</f>
        <v>Programlama Temelleri</v>
      </c>
      <c r="E33" s="334" t="str">
        <f>IF(ISBLANK(C33)," ",VLOOKUP(C33,'Ders Dağılım'!A$2:H$1071,8,0))</f>
        <v>Öğr. Gör. Dr. Hakan Can ALTUNAY</v>
      </c>
      <c r="F33" s="350" t="s">
        <v>221</v>
      </c>
      <c r="G33" s="403"/>
      <c r="H33" s="330">
        <v>0.54166666666666663</v>
      </c>
      <c r="I33" s="340"/>
      <c r="J33" s="334" t="str">
        <f>IF(ISBLANK(I33)," ",VLOOKUP(I33,'Ders Dağılım'!A$2:H$1071,2,0))</f>
        <v xml:space="preserve"> </v>
      </c>
      <c r="K33" s="334" t="str">
        <f>IF(ISBLANK(I33)," ",VLOOKUP(I33,'Ders Dağılım'!A$2:H$1071,8,0))</f>
        <v xml:space="preserve"> </v>
      </c>
      <c r="L33" s="361"/>
    </row>
    <row r="34" spans="1:12" x14ac:dyDescent="0.2">
      <c r="A34" s="403"/>
      <c r="B34" s="329">
        <v>0.58333333333333337</v>
      </c>
      <c r="C34" s="340" t="s">
        <v>290</v>
      </c>
      <c r="D34" s="334" t="str">
        <f>IF(ISBLANK(C34)," ",VLOOKUP(C34,'Ders Dağılım'!A$2:H$1071,2,0))</f>
        <v>Programlama Temelleri</v>
      </c>
      <c r="E34" s="334" t="str">
        <f>IF(ISBLANK(C34)," ",VLOOKUP(C34,'Ders Dağılım'!A$2:H$1071,8,0))</f>
        <v>Öğr. Gör. Dr. Hakan Can ALTUNAY</v>
      </c>
      <c r="F34" s="350" t="s">
        <v>221</v>
      </c>
      <c r="G34" s="403"/>
      <c r="H34" s="330">
        <v>0.58333333333333337</v>
      </c>
      <c r="I34" s="340"/>
      <c r="J34" s="334" t="str">
        <f>IF(ISBLANK(I34)," ",VLOOKUP(I34,'Ders Dağılım'!A$2:H$1071,2,0))</f>
        <v xml:space="preserve"> </v>
      </c>
      <c r="K34" s="334" t="str">
        <f>IF(ISBLANK(I34)," ",VLOOKUP(I34,'Ders Dağılım'!A$2:H$1071,8,0))</f>
        <v xml:space="preserve"> </v>
      </c>
      <c r="L34" s="361"/>
    </row>
    <row r="35" spans="1:12" x14ac:dyDescent="0.2">
      <c r="A35" s="403"/>
      <c r="B35" s="329">
        <v>0.625</v>
      </c>
      <c r="C35" s="340" t="s">
        <v>290</v>
      </c>
      <c r="D35" s="334" t="str">
        <f>IF(ISBLANK(C35)," ",VLOOKUP(C35,'Ders Dağılım'!A$2:H$1071,2,0))</f>
        <v>Programlama Temelleri</v>
      </c>
      <c r="E35" s="334" t="str">
        <f>IF(ISBLANK(C35)," ",VLOOKUP(C35,'Ders Dağılım'!A$2:H$1071,8,0))</f>
        <v>Öğr. Gör. Dr. Hakan Can ALTUNAY</v>
      </c>
      <c r="F35" s="350" t="s">
        <v>221</v>
      </c>
      <c r="G35" s="403"/>
      <c r="H35" s="330">
        <v>0.625</v>
      </c>
      <c r="I35" s="340"/>
      <c r="J35" s="334" t="str">
        <f>IF(ISBLANK(I35)," ",VLOOKUP(I35,'Ders Dağılım'!A$2:H$1071,2,0))</f>
        <v xml:space="preserve"> </v>
      </c>
      <c r="K35" s="334" t="str">
        <f>IF(ISBLANK(I35)," ",VLOOKUP(I35,'Ders Dağılım'!A$2:H$1071,8,0))</f>
        <v xml:space="preserve"> </v>
      </c>
      <c r="L35" s="361"/>
    </row>
    <row r="36" spans="1:12" ht="12" thickBot="1" x14ac:dyDescent="0.25">
      <c r="A36" s="408"/>
      <c r="B36" s="331">
        <v>0.66666666666666663</v>
      </c>
      <c r="C36" s="340" t="s">
        <v>290</v>
      </c>
      <c r="D36" s="335" t="str">
        <f>IF(ISBLANK(C36)," ",VLOOKUP(C36,'Ders Dağılım'!A$2:H$1071,2,0))</f>
        <v>Programlama Temelleri</v>
      </c>
      <c r="E36" s="335" t="str">
        <f>IF(ISBLANK(C36)," ",VLOOKUP(C36,'Ders Dağılım'!A$2:H$1071,8,0))</f>
        <v>Öğr. Gör. Dr. Hakan Can ALTUNAY</v>
      </c>
      <c r="F36" s="351" t="s">
        <v>221</v>
      </c>
      <c r="G36" s="408"/>
      <c r="H36" s="332">
        <v>0.66666666666666663</v>
      </c>
      <c r="I36" s="348"/>
      <c r="J36" s="335" t="str">
        <f>IF(ISBLANK(I36)," ",VLOOKUP(I36,'Ders Dağılım'!A$2:H$1071,2,0))</f>
        <v xml:space="preserve"> </v>
      </c>
      <c r="K36" s="335" t="str">
        <f>IF(ISBLANK(I36)," ",VLOOKUP(I36,'Ders Dağılım'!A$2:H$1071,8,0))</f>
        <v xml:space="preserve"> </v>
      </c>
      <c r="L36" s="362"/>
    </row>
    <row r="37" spans="1:12" ht="12" customHeight="1" x14ac:dyDescent="0.2">
      <c r="A37" s="402" t="s">
        <v>8</v>
      </c>
      <c r="B37" s="327">
        <v>0.375</v>
      </c>
      <c r="C37" s="337"/>
      <c r="D37" s="333" t="str">
        <f>IF(ISBLANK(C37)," ",VLOOKUP(C37,'Ders Dağılım'!A$2:H$1071,2,0))</f>
        <v xml:space="preserve"> </v>
      </c>
      <c r="E37" s="333" t="str">
        <f>IF(ISBLANK(C37)," ",VLOOKUP(C37,'Ders Dağılım'!A$2:H$1071,8,0))</f>
        <v xml:space="preserve"> </v>
      </c>
      <c r="F37" s="349"/>
      <c r="G37" s="402" t="s">
        <v>8</v>
      </c>
      <c r="H37" s="328">
        <v>0.375</v>
      </c>
      <c r="I37" s="366" t="s">
        <v>293</v>
      </c>
      <c r="J37" s="333" t="str">
        <f>IF(ISBLANK(I37)," ",VLOOKUP(I37,'Ders Dağılım'!A$2:H$1071,2,0))</f>
        <v>Veri Tabanı-II</v>
      </c>
      <c r="K37" s="333" t="str">
        <f>IF(ISBLANK(I37)," ",VLOOKUP(I37,'Ders Dağılım'!A$2:H$1071,8,0))</f>
        <v>Öğr. Gör. Neslihan YONDEMİR ÇALIŞKAN</v>
      </c>
      <c r="L37" s="360" t="s">
        <v>222</v>
      </c>
    </row>
    <row r="38" spans="1:12" x14ac:dyDescent="0.2">
      <c r="A38" s="403"/>
      <c r="B38" s="329">
        <v>0.41319444444444442</v>
      </c>
      <c r="C38" s="340"/>
      <c r="D38" s="334" t="str">
        <f>IF(ISBLANK(C38)," ",VLOOKUP(C38,'Ders Dağılım'!A$2:H$1071,2,0))</f>
        <v xml:space="preserve"> </v>
      </c>
      <c r="E38" s="334" t="str">
        <f>IF(ISBLANK(C38)," ",VLOOKUP(C38,'Ders Dağılım'!A$2:H$1071,8,0))</f>
        <v xml:space="preserve"> </v>
      </c>
      <c r="F38" s="350"/>
      <c r="G38" s="403"/>
      <c r="H38" s="330">
        <v>0.41319444444444442</v>
      </c>
      <c r="I38" s="340" t="s">
        <v>293</v>
      </c>
      <c r="J38" s="334" t="str">
        <f>IF(ISBLANK(I38)," ",VLOOKUP(I38,'Ders Dağılım'!A$2:H$1071,2,0))</f>
        <v>Veri Tabanı-II</v>
      </c>
      <c r="K38" s="334" t="str">
        <f>IF(ISBLANK(I38)," ",VLOOKUP(I38,'Ders Dağılım'!A$2:H$1071,8,0))</f>
        <v>Öğr. Gör. Neslihan YONDEMİR ÇALIŞKAN</v>
      </c>
      <c r="L38" s="361" t="s">
        <v>222</v>
      </c>
    </row>
    <row r="39" spans="1:12" x14ac:dyDescent="0.2">
      <c r="A39" s="403"/>
      <c r="B39" s="329">
        <v>0.4513888888888889</v>
      </c>
      <c r="C39" s="340"/>
      <c r="D39" s="334" t="str">
        <f>IF(ISBLANK(C39)," ",VLOOKUP(C39,'Ders Dağılım'!A$2:H$1071,2,0))</f>
        <v xml:space="preserve"> </v>
      </c>
      <c r="E39" s="334" t="str">
        <f>IF(ISBLANK(C39)," ",VLOOKUP(C39,'Ders Dağılım'!A$2:H$1071,8,0))</f>
        <v xml:space="preserve"> </v>
      </c>
      <c r="F39" s="350"/>
      <c r="G39" s="403"/>
      <c r="H39" s="330">
        <v>0.4513888888888889</v>
      </c>
      <c r="I39" s="340" t="s">
        <v>293</v>
      </c>
      <c r="J39" s="334" t="str">
        <f>IF(ISBLANK(I39)," ",VLOOKUP(I39,'Ders Dağılım'!A$2:H$1071,2,0))</f>
        <v>Veri Tabanı-II</v>
      </c>
      <c r="K39" s="334" t="str">
        <f>IF(ISBLANK(I39)," ",VLOOKUP(I39,'Ders Dağılım'!A$2:H$1071,8,0))</f>
        <v>Öğr. Gör. Neslihan YONDEMİR ÇALIŞKAN</v>
      </c>
      <c r="L39" s="361" t="s">
        <v>222</v>
      </c>
    </row>
    <row r="40" spans="1:12" x14ac:dyDescent="0.2">
      <c r="A40" s="403"/>
      <c r="B40" s="329">
        <v>0.48958333333333331</v>
      </c>
      <c r="C40" s="340"/>
      <c r="D40" s="334" t="str">
        <f>IF(ISBLANK(C40)," ",VLOOKUP(C40,'Ders Dağılım'!A$2:H$1071,2,0))</f>
        <v xml:space="preserve"> </v>
      </c>
      <c r="E40" s="334" t="str">
        <f>IF(ISBLANK(C40)," ",VLOOKUP(C40,'Ders Dağılım'!A$2:H$1071,8,0))</f>
        <v xml:space="preserve"> </v>
      </c>
      <c r="F40" s="350"/>
      <c r="G40" s="403"/>
      <c r="H40" s="330">
        <v>0.48958333333333331</v>
      </c>
      <c r="I40" s="340" t="s">
        <v>293</v>
      </c>
      <c r="J40" s="334" t="str">
        <f>IF(ISBLANK(I40)," ",VLOOKUP(I40,'Ders Dağılım'!A$2:H$1071,2,0))</f>
        <v>Veri Tabanı-II</v>
      </c>
      <c r="K40" s="334" t="str">
        <f>IF(ISBLANK(I40)," ",VLOOKUP(I40,'Ders Dağılım'!A$2:H$1071,8,0))</f>
        <v>Öğr. Gör. Neslihan YONDEMİR ÇALIŞKAN</v>
      </c>
      <c r="L40" s="365" t="s">
        <v>222</v>
      </c>
    </row>
    <row r="41" spans="1:12" x14ac:dyDescent="0.2">
      <c r="A41" s="403"/>
      <c r="B41" s="329">
        <v>0.54166666666666663</v>
      </c>
      <c r="C41" s="340"/>
      <c r="D41" s="334" t="str">
        <f>IF(ISBLANK(C41)," ",VLOOKUP(C41,'Ders Dağılım'!A$2:H$1071,2,0))</f>
        <v xml:space="preserve"> </v>
      </c>
      <c r="E41" s="334" t="str">
        <f>IF(ISBLANK(C41)," ",VLOOKUP(C41,'Ders Dağılım'!A$2:H$1071,8,0))</f>
        <v xml:space="preserve"> </v>
      </c>
      <c r="F41" s="350"/>
      <c r="G41" s="403"/>
      <c r="H41" s="330">
        <v>0.54166666666666663</v>
      </c>
      <c r="I41" s="340" t="s">
        <v>503</v>
      </c>
      <c r="J41" s="334" t="str">
        <f>IF(ISBLANK(I41)," ",VLOOKUP(I41,'Ders Dağılım'!A$2:H$1071,2,0))</f>
        <v>Mobil Programlama (B Şubesi)</v>
      </c>
      <c r="K41" s="334" t="str">
        <f>IF(ISBLANK(I41)," ",VLOOKUP(I41,'Ders Dağılım'!A$2:H$1071,8,0))</f>
        <v>Öğr. Gör. Tuğba CANSU TOPALLI</v>
      </c>
      <c r="L41" s="361" t="s">
        <v>222</v>
      </c>
    </row>
    <row r="42" spans="1:12" x14ac:dyDescent="0.2">
      <c r="A42" s="403"/>
      <c r="B42" s="329">
        <v>0.58333333333333337</v>
      </c>
      <c r="C42" s="340"/>
      <c r="D42" s="334" t="str">
        <f>IF(ISBLANK(C42)," ",VLOOKUP(C42,'Ders Dağılım'!A$2:H$1071,2,0))</f>
        <v xml:space="preserve"> </v>
      </c>
      <c r="E42" s="334" t="str">
        <f>IF(ISBLANK(C42)," ",VLOOKUP(C42,'Ders Dağılım'!A$2:H$1071,8,0))</f>
        <v xml:space="preserve"> </v>
      </c>
      <c r="F42" s="350"/>
      <c r="G42" s="403"/>
      <c r="H42" s="330">
        <v>0.58333333333333337</v>
      </c>
      <c r="I42" s="340" t="s">
        <v>503</v>
      </c>
      <c r="J42" s="334" t="str">
        <f>IF(ISBLANK(I42)," ",VLOOKUP(I42,'Ders Dağılım'!A$2:H$1071,2,0))</f>
        <v>Mobil Programlama (B Şubesi)</v>
      </c>
      <c r="K42" s="334" t="str">
        <f>IF(ISBLANK(I42)," ",VLOOKUP(I42,'Ders Dağılım'!A$2:H$1071,8,0))</f>
        <v>Öğr. Gör. Tuğba CANSU TOPALLI</v>
      </c>
      <c r="L42" s="361" t="s">
        <v>222</v>
      </c>
    </row>
    <row r="43" spans="1:12" x14ac:dyDescent="0.2">
      <c r="A43" s="403"/>
      <c r="B43" s="329">
        <v>0.625</v>
      </c>
      <c r="C43" s="340"/>
      <c r="D43" s="334" t="str">
        <f>IF(ISBLANK(C43)," ",VLOOKUP(C43,'Ders Dağılım'!A$2:H$1071,2,0))</f>
        <v xml:space="preserve"> </v>
      </c>
      <c r="E43" s="334" t="str">
        <f>IF(ISBLANK(C43)," ",VLOOKUP(C43,'Ders Dağılım'!A$2:H$1071,8,0))</f>
        <v xml:space="preserve"> </v>
      </c>
      <c r="F43" s="350"/>
      <c r="G43" s="403"/>
      <c r="H43" s="330">
        <v>0.625</v>
      </c>
      <c r="I43" s="340" t="s">
        <v>503</v>
      </c>
      <c r="J43" s="334" t="str">
        <f>IF(ISBLANK(I43)," ",VLOOKUP(I43,'Ders Dağılım'!A$2:H$1071,2,0))</f>
        <v>Mobil Programlama (B Şubesi)</v>
      </c>
      <c r="K43" s="334" t="str">
        <f>IF(ISBLANK(I43)," ",VLOOKUP(I43,'Ders Dağılım'!A$2:H$1071,8,0))</f>
        <v>Öğr. Gör. Tuğba CANSU TOPALLI</v>
      </c>
      <c r="L43" s="361" t="s">
        <v>222</v>
      </c>
    </row>
    <row r="44" spans="1:12" ht="12" thickBot="1" x14ac:dyDescent="0.25">
      <c r="A44" s="408"/>
      <c r="B44" s="331">
        <v>0.66666666666666663</v>
      </c>
      <c r="C44" s="348"/>
      <c r="D44" s="335" t="str">
        <f>IF(ISBLANK(C44)," ",VLOOKUP(C44,'Ders Dağılım'!A$2:H$1071,2,0))</f>
        <v xml:space="preserve"> </v>
      </c>
      <c r="E44" s="335" t="str">
        <f>IF(ISBLANK(C44)," ",VLOOKUP(C44,'Ders Dağılım'!A$2:H$1071,8,0))</f>
        <v xml:space="preserve"> </v>
      </c>
      <c r="F44" s="351"/>
      <c r="G44" s="408"/>
      <c r="H44" s="332">
        <v>0.66666666666666663</v>
      </c>
      <c r="I44" s="348" t="s">
        <v>503</v>
      </c>
      <c r="J44" s="335" t="str">
        <f>IF(ISBLANK(I44)," ",VLOOKUP(I44,'Ders Dağılım'!A$2:H$1071,2,0))</f>
        <v>Mobil Programlama (B Şubesi)</v>
      </c>
      <c r="K44" s="335" t="str">
        <f>IF(ISBLANK(I44)," ",VLOOKUP(I44,'Ders Dağılım'!A$2:H$1071,8,0))</f>
        <v>Öğr. Gör. Tuğba CANSU TOPALLI</v>
      </c>
      <c r="L44" s="362" t="s">
        <v>222</v>
      </c>
    </row>
  </sheetData>
  <mergeCells count="12">
    <mergeCell ref="A21:A28"/>
    <mergeCell ref="G21:G28"/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</vt:i4>
      </vt:variant>
    </vt:vector>
  </HeadingPairs>
  <TitlesOfParts>
    <vt:vector size="15" baseType="lpstr">
      <vt:lpstr>Ders Dağılım</vt:lpstr>
      <vt:lpstr>Çağrı</vt:lpstr>
      <vt:lpstr>Muhasebe</vt:lpstr>
      <vt:lpstr>Banka</vt:lpstr>
      <vt:lpstr>BankaİÖ</vt:lpstr>
      <vt:lpstr>SosGüv</vt:lpstr>
      <vt:lpstr>SosGüvİÖ</vt:lpstr>
      <vt:lpstr>BilProgA</vt:lpstr>
      <vt:lpstr>BilProgB</vt:lpstr>
      <vt:lpstr>Bilişim Güv</vt:lpstr>
      <vt:lpstr>Öğretim Elemanı</vt:lpstr>
      <vt:lpstr>Derslikler</vt:lpstr>
      <vt:lpstr>SSD</vt:lpstr>
      <vt:lpstr>Derslikler!Yazdırma_Alanı</vt:lpstr>
      <vt:lpstr>'Öğretim Elemanı'!Yazdırma_Alanı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DURSUN KIRMEMİŞ</dc:creator>
  <cp:lastModifiedBy>admin</cp:lastModifiedBy>
  <cp:lastPrinted>2024-09-17T10:13:30Z</cp:lastPrinted>
  <dcterms:created xsi:type="dcterms:W3CDTF">2023-01-07T12:14:58Z</dcterms:created>
  <dcterms:modified xsi:type="dcterms:W3CDTF">2024-10-01T11:48:21Z</dcterms:modified>
</cp:coreProperties>
</file>